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90" yWindow="-15" windowWidth="27420" windowHeight="9810"/>
  </bookViews>
  <sheets>
    <sheet name="Hoja1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AE68" i="2" l="1"/>
  <c r="AE64" i="2"/>
  <c r="AE60" i="2"/>
  <c r="AE55" i="2"/>
  <c r="AE49" i="2"/>
  <c r="AE44" i="2"/>
  <c r="AE39" i="2"/>
  <c r="AE33" i="2"/>
  <c r="AE20" i="2"/>
  <c r="AE19" i="2" s="1"/>
  <c r="AE16" i="2"/>
  <c r="AE11" i="2"/>
  <c r="AE54" i="2" l="1"/>
  <c r="AE38" i="2"/>
  <c r="AE28" i="2"/>
  <c r="AD68" i="2"/>
  <c r="AD64" i="2"/>
  <c r="AD60" i="2"/>
  <c r="AD55" i="2"/>
  <c r="AD49" i="2"/>
  <c r="AD44" i="2"/>
  <c r="AD39" i="2"/>
  <c r="AD33" i="2"/>
  <c r="AD20" i="2"/>
  <c r="AD19" i="2" s="1"/>
  <c r="AD16" i="2"/>
  <c r="AD11" i="2"/>
  <c r="AD38" i="2" l="1"/>
  <c r="AD54" i="2"/>
  <c r="AD28" i="2"/>
  <c r="AC68" i="2"/>
  <c r="AC64" i="2"/>
  <c r="AC60" i="2"/>
  <c r="AC55" i="2"/>
  <c r="AC49" i="2"/>
  <c r="AC44" i="2"/>
  <c r="AC39" i="2"/>
  <c r="AC33" i="2"/>
  <c r="AC20" i="2"/>
  <c r="AC19" i="2" s="1"/>
  <c r="AC16" i="2"/>
  <c r="AC11" i="2"/>
  <c r="AC54" i="2" l="1"/>
  <c r="AC38" i="2"/>
  <c r="AC28" i="2"/>
  <c r="AB68" i="2"/>
  <c r="AB64" i="2"/>
  <c r="AB60" i="2"/>
  <c r="AB55" i="2"/>
  <c r="AB49" i="2"/>
  <c r="AB44" i="2"/>
  <c r="AB39" i="2"/>
  <c r="AB33" i="2"/>
  <c r="AB20" i="2"/>
  <c r="AB19" i="2" s="1"/>
  <c r="AB16" i="2"/>
  <c r="AB11" i="2"/>
  <c r="AB54" i="2" l="1"/>
  <c r="AB38" i="2"/>
  <c r="AB28" i="2"/>
  <c r="AA68" i="2"/>
  <c r="AA64" i="2"/>
  <c r="AA60" i="2"/>
  <c r="AA55" i="2"/>
  <c r="AA49" i="2"/>
  <c r="AA44" i="2"/>
  <c r="AA39" i="2"/>
  <c r="AA33" i="2"/>
  <c r="AA20" i="2"/>
  <c r="AA19" i="2" s="1"/>
  <c r="AA16" i="2"/>
  <c r="AA11" i="2"/>
  <c r="Z68" i="2"/>
  <c r="Z64" i="2"/>
  <c r="Z60" i="2"/>
  <c r="Z55" i="2"/>
  <c r="Z49" i="2"/>
  <c r="Z44" i="2"/>
  <c r="Z39" i="2"/>
  <c r="Z33" i="2"/>
  <c r="Z20" i="2"/>
  <c r="Z19" i="2" s="1"/>
  <c r="Z16" i="2"/>
  <c r="Z11" i="2"/>
  <c r="Y68" i="2"/>
  <c r="Y64" i="2"/>
  <c r="Y60" i="2"/>
  <c r="Y55" i="2"/>
  <c r="Y49" i="2"/>
  <c r="Y44" i="2"/>
  <c r="Y39" i="2"/>
  <c r="Y33" i="2"/>
  <c r="Y20" i="2"/>
  <c r="Y19" i="2" s="1"/>
  <c r="Y16" i="2"/>
  <c r="Y11" i="2"/>
  <c r="X64" i="2"/>
  <c r="X68" i="2"/>
  <c r="X60" i="2"/>
  <c r="X55" i="2"/>
  <c r="X49" i="2"/>
  <c r="X38" i="2" s="1"/>
  <c r="X44" i="2"/>
  <c r="X39" i="2"/>
  <c r="X33" i="2"/>
  <c r="X20" i="2"/>
  <c r="X19" i="2" s="1"/>
  <c r="X16" i="2"/>
  <c r="X11" i="2"/>
  <c r="W68" i="2"/>
  <c r="W64" i="2"/>
  <c r="W60" i="2"/>
  <c r="W55" i="2"/>
  <c r="W49" i="2"/>
  <c r="W44" i="2"/>
  <c r="W39" i="2"/>
  <c r="W33" i="2"/>
  <c r="W20" i="2"/>
  <c r="W19" i="2"/>
  <c r="W16" i="2"/>
  <c r="W11" i="2"/>
  <c r="V68" i="2"/>
  <c r="V64" i="2"/>
  <c r="V60" i="2"/>
  <c r="V55" i="2"/>
  <c r="V49" i="2"/>
  <c r="V44" i="2"/>
  <c r="V39" i="2"/>
  <c r="V33" i="2"/>
  <c r="V20" i="2"/>
  <c r="V19" i="2" s="1"/>
  <c r="V16" i="2"/>
  <c r="V11" i="2"/>
  <c r="U68" i="2"/>
  <c r="U64" i="2"/>
  <c r="U60" i="2"/>
  <c r="U55" i="2"/>
  <c r="U54" i="2" s="1"/>
  <c r="U49" i="2"/>
  <c r="U44" i="2"/>
  <c r="U39" i="2"/>
  <c r="U33" i="2"/>
  <c r="U20" i="2"/>
  <c r="U19" i="2" s="1"/>
  <c r="U16" i="2"/>
  <c r="U11" i="2"/>
  <c r="T39" i="2"/>
  <c r="T68" i="2"/>
  <c r="T64" i="2"/>
  <c r="T60" i="2"/>
  <c r="T55" i="2"/>
  <c r="T54" i="2" s="1"/>
  <c r="T49" i="2"/>
  <c r="T44" i="2"/>
  <c r="T33" i="2"/>
  <c r="T20" i="2"/>
  <c r="T19" i="2"/>
  <c r="T16" i="2"/>
  <c r="T11" i="2"/>
  <c r="S68" i="2"/>
  <c r="S64" i="2"/>
  <c r="S60" i="2"/>
  <c r="S55" i="2"/>
  <c r="S49" i="2"/>
  <c r="S44" i="2"/>
  <c r="S39" i="2"/>
  <c r="S33" i="2"/>
  <c r="S20" i="2"/>
  <c r="S19" i="2" s="1"/>
  <c r="S16" i="2"/>
  <c r="S11" i="2"/>
  <c r="Y38" i="2"/>
  <c r="Z54" i="2"/>
  <c r="AA54" i="2" l="1"/>
  <c r="X54" i="2"/>
  <c r="Y54" i="2"/>
  <c r="S54" i="2"/>
  <c r="V54" i="2"/>
  <c r="W54" i="2"/>
  <c r="U38" i="2"/>
  <c r="V38" i="2"/>
  <c r="AA38" i="2"/>
  <c r="W38" i="2"/>
  <c r="Z38" i="2"/>
  <c r="S38" i="2"/>
  <c r="T38" i="2"/>
  <c r="Y28" i="2"/>
  <c r="Z28" i="2"/>
  <c r="AA28" i="2"/>
  <c r="W28" i="2"/>
  <c r="S28" i="2"/>
  <c r="U28" i="2"/>
  <c r="X28" i="2"/>
  <c r="T28" i="2"/>
  <c r="V28" i="2"/>
</calcChain>
</file>

<file path=xl/sharedStrings.xml><?xml version="1.0" encoding="utf-8"?>
<sst xmlns="http://schemas.openxmlformats.org/spreadsheetml/2006/main" count="110" uniqueCount="86">
  <si>
    <t>ACTIVO</t>
  </si>
  <si>
    <t>1995</t>
  </si>
  <si>
    <t>1996</t>
  </si>
  <si>
    <t>1997</t>
  </si>
  <si>
    <t xml:space="preserve"> 1998</t>
  </si>
  <si>
    <t xml:space="preserve"> 1999</t>
  </si>
  <si>
    <t>2000</t>
  </si>
  <si>
    <t xml:space="preserve">       Suma de b) Cuentas del Balance Consolidado de Bancos Comerciales (disponible + otras cuentas de activo - oblig. con otros bancos comerciales - obligaciones con el BCB)</t>
  </si>
  <si>
    <t xml:space="preserve">(En millones de bolivianos) </t>
  </si>
  <si>
    <t>SALDO A FIN DE:</t>
  </si>
  <si>
    <t xml:space="preserve">     Gobierno Central</t>
  </si>
  <si>
    <t xml:space="preserve">     Crédito  </t>
  </si>
  <si>
    <t xml:space="preserve">         Vigente</t>
  </si>
  <si>
    <t xml:space="preserve">         Ejecución</t>
  </si>
  <si>
    <t xml:space="preserve">     Inversiones  </t>
  </si>
  <si>
    <t xml:space="preserve">         Vencida</t>
  </si>
  <si>
    <t>PASIVO</t>
  </si>
  <si>
    <t>Cuasi Dinero</t>
  </si>
  <si>
    <t xml:space="preserve">  Caja de Ahorros</t>
  </si>
  <si>
    <t xml:space="preserve">  Depósitos a Plazo Fijo</t>
  </si>
  <si>
    <t xml:space="preserve">    Gobierno Central</t>
  </si>
  <si>
    <t xml:space="preserve">    Seguridad Social</t>
  </si>
  <si>
    <t xml:space="preserve">    Gobiernos Locales y Regionales</t>
  </si>
  <si>
    <t xml:space="preserve">    Empresas Públicas</t>
  </si>
  <si>
    <t xml:space="preserve">      Organismos Internacionales</t>
  </si>
  <si>
    <t xml:space="preserve">      Exterior a Mediano y Largo Plazo</t>
  </si>
  <si>
    <t xml:space="preserve">      Moneda Nacional</t>
  </si>
  <si>
    <t xml:space="preserve">      Moneda Extranjera</t>
  </si>
  <si>
    <t xml:space="preserve">      Moneda Nacional con Mantenimiento de Valor</t>
  </si>
  <si>
    <t xml:space="preserve">2001 </t>
  </si>
  <si>
    <t>2002</t>
  </si>
  <si>
    <t xml:space="preserve">      Unidad de Fomento a la Vivienda</t>
  </si>
  <si>
    <t>2003</t>
  </si>
  <si>
    <t>Cuadro Nº 7.02.03</t>
  </si>
  <si>
    <t>2004</t>
  </si>
  <si>
    <t>Aportes a Organismos Internacionales</t>
  </si>
  <si>
    <t>Crédito al Sector Público</t>
  </si>
  <si>
    <t>Financiamiento al Sector Privado</t>
  </si>
  <si>
    <t>Total Activo y Pasivo</t>
  </si>
  <si>
    <t>Emisión</t>
  </si>
  <si>
    <t>Depósitos del Sector Público</t>
  </si>
  <si>
    <t>Depósitos</t>
  </si>
  <si>
    <t>2005</t>
  </si>
  <si>
    <t>2006</t>
  </si>
  <si>
    <t>2007</t>
  </si>
  <si>
    <t>2008</t>
  </si>
  <si>
    <t>2009</t>
  </si>
  <si>
    <t xml:space="preserve">  (4) Suma de a) Cuentas del Balance del Banco Central (crédito a bancos comerciales + otras cuentas de activo - depósitos de bancos comerciales)</t>
  </si>
  <si>
    <t xml:space="preserve"> (10) Dato recién a partir de la gestión 2005, cuyo valor en millones de bolivianos resulta poco representativo.                                        </t>
  </si>
  <si>
    <t xml:space="preserve">         Con atraso hasta 30 días</t>
  </si>
  <si>
    <t>2010</t>
  </si>
  <si>
    <t xml:space="preserve">    (p): Preliminar</t>
  </si>
  <si>
    <t xml:space="preserve">  (1) Banco Central de Bolivia y Bancos Comerciales</t>
  </si>
  <si>
    <t xml:space="preserve">  (3) Incluye bancos especializados, otras instituciones financieras y FONDESIF</t>
  </si>
  <si>
    <t xml:space="preserve">  (5) Hasta noviembre de 1987 esta cuenta estaba conformada solamente por cuentas corrientes, después se agregan depósitos vista y cheques certificados</t>
  </si>
  <si>
    <t xml:space="preserve">  (6) Incluye otros vista y otros plazo y Certificados de Devolución de Depósitos (CDD)</t>
  </si>
  <si>
    <t xml:space="preserve">  (7) Incluye depósitos restringidos</t>
  </si>
  <si>
    <t xml:space="preserve">  (8) Incluye cuentas netas de resultados</t>
  </si>
  <si>
    <t xml:space="preserve">  (9) Nueva denominación según BCB, a partir de la gestión 2008. Anteriormente se hacía referencia a las Reservas Internacionales Netas y Brutas                                          </t>
  </si>
  <si>
    <r>
      <t xml:space="preserve">  Otras Obligaciones</t>
    </r>
    <r>
      <rPr>
        <vertAlign val="superscript"/>
        <sz val="10"/>
        <color indexed="18"/>
        <rFont val="Arial"/>
        <family val="2"/>
      </rPr>
      <t xml:space="preserve"> (6)</t>
    </r>
  </si>
  <si>
    <t>Otros Activos a Mediano y Largo Plazo</t>
  </si>
  <si>
    <t>Obligaciones con el Sector Privado y con Empresas con Participación Estatal</t>
  </si>
  <si>
    <t xml:space="preserve">2011 </t>
  </si>
  <si>
    <t xml:space="preserve">2012 </t>
  </si>
  <si>
    <t xml:space="preserve">2013 </t>
  </si>
  <si>
    <t xml:space="preserve">      Unidad de Fomento a la Vivienda </t>
  </si>
  <si>
    <t>2014</t>
  </si>
  <si>
    <t>2015</t>
  </si>
  <si>
    <t xml:space="preserve">     Obligaciones a Corto Plazo (b)</t>
  </si>
  <si>
    <t xml:space="preserve">  (2) Incluye Seguridad Social, Empresas Públicas y Gobiernos Locales y Regionales.</t>
  </si>
  <si>
    <t>2016</t>
  </si>
  <si>
    <t>2017</t>
  </si>
  <si>
    <t xml:space="preserve"> Activos Externos Netos  (a-b)</t>
  </si>
  <si>
    <t xml:space="preserve">     Activos Brutos (a)</t>
  </si>
  <si>
    <t>2018</t>
  </si>
  <si>
    <t>2019</t>
  </si>
  <si>
    <r>
      <t xml:space="preserve">     Resto del Sector Público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(2)</t>
    </r>
  </si>
  <si>
    <r>
      <t xml:space="preserve">  Financiamiento al Resto del Sistema Financiero </t>
    </r>
    <r>
      <rPr>
        <b/>
        <vertAlign val="superscript"/>
        <sz val="10"/>
        <rFont val="Arial"/>
        <family val="2"/>
      </rPr>
      <t>(3)</t>
    </r>
  </si>
  <si>
    <r>
      <t xml:space="preserve"> Otras Cuentas de Activo</t>
    </r>
    <r>
      <rPr>
        <b/>
        <vertAlign val="superscript"/>
        <sz val="10"/>
        <color indexed="18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(4)</t>
    </r>
  </si>
  <si>
    <r>
      <t xml:space="preserve">Depósitos Vista </t>
    </r>
    <r>
      <rPr>
        <vertAlign val="superscript"/>
        <sz val="10"/>
        <rFont val="Arial"/>
        <family val="2"/>
      </rPr>
      <t>(5)</t>
    </r>
  </si>
  <si>
    <r>
      <t xml:space="preserve">      Bancos Especializados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(3)</t>
    </r>
  </si>
  <si>
    <r>
      <t xml:space="preserve">Obligaciones con Otras Cuentas de Pasivos </t>
    </r>
    <r>
      <rPr>
        <b/>
        <vertAlign val="superscript"/>
        <sz val="10"/>
        <rFont val="Arial"/>
        <family val="2"/>
      </rPr>
      <t>(7)</t>
    </r>
  </si>
  <si>
    <r>
      <t xml:space="preserve">Capital y Reservas </t>
    </r>
    <r>
      <rPr>
        <b/>
        <vertAlign val="superscript"/>
        <sz val="10"/>
        <rFont val="Arial"/>
        <family val="2"/>
      </rPr>
      <t>(8)</t>
    </r>
  </si>
  <si>
    <t>Fuente: Banco Central de Bolivia</t>
  </si>
  <si>
    <t xml:space="preserve">            Instituto Nacional de Estadística</t>
  </si>
  <si>
    <r>
      <t>BOLIVIA: BALANCE CONSOLIDADO DEL SISTEMA MONETARIO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2014 - 2023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</si>
</sst>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vertAlign val="superscript"/>
      <sz val="10"/>
      <color indexed="18"/>
      <name val="Arial"/>
      <family val="2"/>
    </font>
    <font>
      <b/>
      <vertAlign val="superscript"/>
      <sz val="10"/>
      <color indexed="16"/>
      <name val="Arial"/>
      <family val="2"/>
    </font>
    <font>
      <b/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/>
      <right style="dashed">
        <color rgb="FF531A42"/>
      </right>
      <top/>
      <bottom/>
      <diagonal/>
    </border>
    <border>
      <left style="dashed">
        <color rgb="FF531A42"/>
      </left>
      <right style="thin">
        <color indexed="64"/>
      </right>
      <top/>
      <bottom/>
      <diagonal/>
    </border>
    <border>
      <left style="dashed">
        <color rgb="FF531A42"/>
      </left>
      <right style="dashed">
        <color rgb="FF531A42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5" fillId="0" borderId="0" xfId="0" applyFont="1" applyFill="1"/>
    <xf numFmtId="0" fontId="2" fillId="0" borderId="0" xfId="0" applyFont="1" applyFill="1"/>
    <xf numFmtId="0" fontId="0" fillId="0" borderId="0" xfId="0" applyFill="1"/>
    <xf numFmtId="0" fontId="6" fillId="0" borderId="0" xfId="0" applyFont="1" applyFill="1" applyAlignment="1">
      <alignment vertical="center"/>
    </xf>
    <xf numFmtId="165" fontId="5" fillId="0" borderId="0" xfId="1" applyNumberFormat="1" applyFont="1" applyFill="1" applyBorder="1"/>
    <xf numFmtId="3" fontId="5" fillId="0" borderId="0" xfId="1" applyNumberFormat="1" applyFont="1" applyFill="1" applyBorder="1"/>
    <xf numFmtId="0" fontId="6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left" indent="3"/>
    </xf>
    <xf numFmtId="0" fontId="7" fillId="0" borderId="0" xfId="0" applyFont="1" applyAlignment="1" applyProtection="1">
      <alignment horizontal="left" indent="3"/>
    </xf>
    <xf numFmtId="0" fontId="5" fillId="0" borderId="1" xfId="0" applyFont="1" applyFill="1" applyBorder="1" applyAlignment="1">
      <alignment horizontal="left" indent="2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indent="1"/>
    </xf>
    <xf numFmtId="3" fontId="14" fillId="3" borderId="5" xfId="0" applyNumberFormat="1" applyFont="1" applyFill="1" applyBorder="1" applyAlignment="1">
      <alignment horizontal="right"/>
    </xf>
    <xf numFmtId="3" fontId="14" fillId="3" borderId="6" xfId="0" applyNumberFormat="1" applyFont="1" applyFill="1" applyBorder="1" applyAlignment="1">
      <alignment horizontal="right"/>
    </xf>
    <xf numFmtId="0" fontId="15" fillId="0" borderId="4" xfId="2" applyFont="1" applyBorder="1" applyAlignment="1">
      <alignment horizontal="left" indent="1"/>
    </xf>
    <xf numFmtId="3" fontId="15" fillId="4" borderId="5" xfId="1" applyNumberFormat="1" applyFont="1" applyFill="1" applyBorder="1" applyAlignment="1">
      <alignment horizontal="right"/>
    </xf>
    <xf numFmtId="3" fontId="15" fillId="4" borderId="6" xfId="1" applyNumberFormat="1" applyFont="1" applyFill="1" applyBorder="1" applyAlignment="1">
      <alignment horizontal="right"/>
    </xf>
    <xf numFmtId="0" fontId="18" fillId="4" borderId="0" xfId="2" applyFont="1" applyFill="1"/>
    <xf numFmtId="3" fontId="5" fillId="0" borderId="7" xfId="1" applyNumberFormat="1" applyFont="1" applyFill="1" applyBorder="1"/>
    <xf numFmtId="3" fontId="5" fillId="0" borderId="8" xfId="1" applyNumberFormat="1" applyFont="1" applyFill="1" applyBorder="1"/>
    <xf numFmtId="3" fontId="5" fillId="0" borderId="9" xfId="1" applyNumberFormat="1" applyFont="1" applyFill="1" applyBorder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5</xdr:row>
      <xdr:rowOff>0</xdr:rowOff>
    </xdr:from>
    <xdr:to>
      <xdr:col>5</xdr:col>
      <xdr:colOff>657225</xdr:colOff>
      <xdr:row>5</xdr:row>
      <xdr:rowOff>0</xdr:rowOff>
    </xdr:to>
    <xdr:sp macro="" textlink="">
      <xdr:nvSpPr>
        <xdr:cNvPr id="2621" name="Line 1"/>
        <xdr:cNvSpPr>
          <a:spLocks noChangeShapeType="1"/>
        </xdr:cNvSpPr>
      </xdr:nvSpPr>
      <xdr:spPr bwMode="auto">
        <a:xfrm>
          <a:off x="3619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622" name="Line 2"/>
        <xdr:cNvSpPr>
          <a:spLocks noChangeShapeType="1"/>
        </xdr:cNvSpPr>
      </xdr:nvSpPr>
      <xdr:spPr bwMode="auto">
        <a:xfrm>
          <a:off x="3619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</xdr:colOff>
      <xdr:row>5</xdr:row>
      <xdr:rowOff>0</xdr:rowOff>
    </xdr:from>
    <xdr:to>
      <xdr:col>10</xdr:col>
      <xdr:colOff>790575</xdr:colOff>
      <xdr:row>5</xdr:row>
      <xdr:rowOff>0</xdr:rowOff>
    </xdr:to>
    <xdr:sp macro="" textlink="">
      <xdr:nvSpPr>
        <xdr:cNvPr id="2623" name="Line 3"/>
        <xdr:cNvSpPr>
          <a:spLocks noChangeShapeType="1"/>
        </xdr:cNvSpPr>
      </xdr:nvSpPr>
      <xdr:spPr bwMode="auto">
        <a:xfrm>
          <a:off x="3619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5</xdr:row>
      <xdr:rowOff>0</xdr:rowOff>
    </xdr:from>
    <xdr:to>
      <xdr:col>5</xdr:col>
      <xdr:colOff>657225</xdr:colOff>
      <xdr:row>5</xdr:row>
      <xdr:rowOff>0</xdr:rowOff>
    </xdr:to>
    <xdr:sp macro="" textlink="">
      <xdr:nvSpPr>
        <xdr:cNvPr id="2624" name="Line 4"/>
        <xdr:cNvSpPr>
          <a:spLocks noChangeShapeType="1"/>
        </xdr:cNvSpPr>
      </xdr:nvSpPr>
      <xdr:spPr bwMode="auto">
        <a:xfrm>
          <a:off x="3619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625" name="Line 5"/>
        <xdr:cNvSpPr>
          <a:spLocks noChangeShapeType="1"/>
        </xdr:cNvSpPr>
      </xdr:nvSpPr>
      <xdr:spPr bwMode="auto">
        <a:xfrm>
          <a:off x="3619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</xdr:colOff>
      <xdr:row>5</xdr:row>
      <xdr:rowOff>0</xdr:rowOff>
    </xdr:from>
    <xdr:to>
      <xdr:col>10</xdr:col>
      <xdr:colOff>790575</xdr:colOff>
      <xdr:row>5</xdr:row>
      <xdr:rowOff>0</xdr:rowOff>
    </xdr:to>
    <xdr:sp macro="" textlink="">
      <xdr:nvSpPr>
        <xdr:cNvPr id="2626" name="Line 6"/>
        <xdr:cNvSpPr>
          <a:spLocks noChangeShapeType="1"/>
        </xdr:cNvSpPr>
      </xdr:nvSpPr>
      <xdr:spPr bwMode="auto">
        <a:xfrm>
          <a:off x="36195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2627" name="Line 7"/>
        <xdr:cNvSpPr>
          <a:spLocks noChangeShapeType="1"/>
        </xdr:cNvSpPr>
      </xdr:nvSpPr>
      <xdr:spPr bwMode="auto">
        <a:xfrm>
          <a:off x="3619500" y="7848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1388630</xdr:colOff>
      <xdr:row>3</xdr:row>
      <xdr:rowOff>161925</xdr:rowOff>
    </xdr:to>
    <xdr:pic>
      <xdr:nvPicPr>
        <xdr:cNvPr id="9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0"/>
          <a:ext cx="138863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4"/>
  <sheetViews>
    <sheetView showGridLines="0" tabSelected="1" zoomScaleNormal="100" workbookViewId="0">
      <selection activeCell="V16" sqref="V16"/>
    </sheetView>
  </sheetViews>
  <sheetFormatPr baseColWidth="10" defaultRowHeight="12.75" x14ac:dyDescent="0.2"/>
  <cols>
    <col min="1" max="1" width="6.5703125" style="3" customWidth="1"/>
    <col min="2" max="2" width="67.140625" style="3" customWidth="1"/>
    <col min="3" max="8" width="10.85546875" style="3" hidden="1" customWidth="1"/>
    <col min="9" max="9" width="12.5703125" style="3" hidden="1" customWidth="1"/>
    <col min="10" max="10" width="11.42578125" style="1" hidden="1" customWidth="1"/>
    <col min="11" max="17" width="11.42578125" style="3" hidden="1" customWidth="1"/>
    <col min="18" max="21" width="0" style="3" hidden="1" customWidth="1"/>
    <col min="22" max="16384" width="11.42578125" style="3"/>
  </cols>
  <sheetData>
    <row r="1" spans="2:31" ht="15" customHeight="1" x14ac:dyDescent="0.2"/>
    <row r="2" spans="2:31" ht="15" customHeight="1" x14ac:dyDescent="0.2"/>
    <row r="3" spans="2:31" ht="15" customHeight="1" x14ac:dyDescent="0.2"/>
    <row r="4" spans="2:31" ht="15" customHeight="1" x14ac:dyDescent="0.2"/>
    <row r="5" spans="2:31" ht="15" customHeight="1" x14ac:dyDescent="0.2"/>
    <row r="6" spans="2:31" x14ac:dyDescent="0.2">
      <c r="B6" s="12" t="s">
        <v>33</v>
      </c>
      <c r="C6" s="2"/>
      <c r="D6" s="2"/>
      <c r="E6" s="2"/>
      <c r="F6" s="2"/>
      <c r="G6" s="2"/>
      <c r="H6" s="2"/>
      <c r="I6" s="2"/>
      <c r="K6" s="2"/>
      <c r="L6" s="2"/>
      <c r="M6" s="2"/>
      <c r="N6" s="2"/>
      <c r="O6" s="2"/>
      <c r="P6" s="2"/>
      <c r="Q6" s="2"/>
    </row>
    <row r="7" spans="2:31" ht="14.25" x14ac:dyDescent="0.2">
      <c r="B7" s="12" t="s">
        <v>85</v>
      </c>
      <c r="C7" s="2"/>
      <c r="D7" s="2"/>
      <c r="E7" s="2"/>
      <c r="F7" s="2"/>
      <c r="G7" s="2"/>
      <c r="H7" s="2"/>
      <c r="I7" s="2"/>
      <c r="K7" s="2"/>
      <c r="L7" s="2"/>
      <c r="M7" s="2"/>
      <c r="N7" s="2"/>
      <c r="O7" s="2"/>
      <c r="P7" s="2"/>
      <c r="Q7" s="2"/>
    </row>
    <row r="8" spans="2:31" x14ac:dyDescent="0.2">
      <c r="B8" s="13" t="s">
        <v>8</v>
      </c>
      <c r="C8" s="2"/>
      <c r="D8" s="2"/>
      <c r="E8" s="2"/>
      <c r="F8" s="2"/>
      <c r="G8" s="2"/>
      <c r="H8" s="2"/>
      <c r="I8" s="2"/>
      <c r="K8" s="2"/>
      <c r="L8" s="2"/>
      <c r="M8" s="2"/>
      <c r="N8" s="2"/>
      <c r="O8" s="2"/>
      <c r="P8" s="2"/>
      <c r="Q8" s="2"/>
    </row>
    <row r="9" spans="2:31" s="4" customFormat="1" ht="21.75" customHeight="1" x14ac:dyDescent="0.2">
      <c r="B9" s="14" t="s">
        <v>9</v>
      </c>
      <c r="C9" s="15" t="s">
        <v>1</v>
      </c>
      <c r="D9" s="15" t="s">
        <v>2</v>
      </c>
      <c r="E9" s="15" t="s">
        <v>3</v>
      </c>
      <c r="F9" s="15" t="s">
        <v>4</v>
      </c>
      <c r="G9" s="15" t="s">
        <v>5</v>
      </c>
      <c r="H9" s="15" t="s">
        <v>6</v>
      </c>
      <c r="I9" s="15" t="s">
        <v>29</v>
      </c>
      <c r="J9" s="15" t="s">
        <v>30</v>
      </c>
      <c r="K9" s="15" t="s">
        <v>32</v>
      </c>
      <c r="L9" s="15" t="s">
        <v>34</v>
      </c>
      <c r="M9" s="15" t="s">
        <v>42</v>
      </c>
      <c r="N9" s="15" t="s">
        <v>43</v>
      </c>
      <c r="O9" s="15" t="s">
        <v>44</v>
      </c>
      <c r="P9" s="15" t="s">
        <v>45</v>
      </c>
      <c r="Q9" s="15" t="s">
        <v>46</v>
      </c>
      <c r="R9" s="15" t="s">
        <v>50</v>
      </c>
      <c r="S9" s="15" t="s">
        <v>62</v>
      </c>
      <c r="T9" s="15" t="s">
        <v>63</v>
      </c>
      <c r="U9" s="15" t="s">
        <v>64</v>
      </c>
      <c r="V9" s="15" t="s">
        <v>66</v>
      </c>
      <c r="W9" s="15" t="s">
        <v>67</v>
      </c>
      <c r="X9" s="15" t="s">
        <v>70</v>
      </c>
      <c r="Y9" s="15" t="s">
        <v>71</v>
      </c>
      <c r="Z9" s="15" t="s">
        <v>74</v>
      </c>
      <c r="AA9" s="15" t="s">
        <v>75</v>
      </c>
      <c r="AB9" s="15">
        <v>2020</v>
      </c>
      <c r="AC9" s="15">
        <v>2021</v>
      </c>
      <c r="AD9" s="15">
        <v>2022</v>
      </c>
      <c r="AE9" s="15">
        <v>2023</v>
      </c>
    </row>
    <row r="10" spans="2:31" s="4" customFormat="1" ht="13.5" customHeight="1" x14ac:dyDescent="0.2">
      <c r="B10" s="16" t="s"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8"/>
    </row>
    <row r="11" spans="2:31" s="7" customFormat="1" x14ac:dyDescent="0.2">
      <c r="B11" s="16" t="s">
        <v>72</v>
      </c>
      <c r="C11" s="17">
        <v>1711.5260000000001</v>
      </c>
      <c r="D11" s="17">
        <v>3334.8449999999998</v>
      </c>
      <c r="E11" s="17">
        <v>3696.4468819999993</v>
      </c>
      <c r="F11" s="17">
        <v>4900.1189999999997</v>
      </c>
      <c r="G11" s="17">
        <v>6567.9566590000004</v>
      </c>
      <c r="H11" s="17">
        <v>8531.7790300000015</v>
      </c>
      <c r="I11" s="17">
        <v>11490.412</v>
      </c>
      <c r="J11" s="17">
        <v>10172.043586000002</v>
      </c>
      <c r="K11" s="17">
        <v>11642.883901000001</v>
      </c>
      <c r="L11" s="17">
        <v>12929.007981000001</v>
      </c>
      <c r="M11" s="17">
        <v>19469.392</v>
      </c>
      <c r="N11" s="17">
        <v>31564.801173988799</v>
      </c>
      <c r="O11" s="17">
        <v>45339.003743819703</v>
      </c>
      <c r="P11" s="17">
        <v>59511.353896537919</v>
      </c>
      <c r="Q11" s="17">
        <v>69024.716102525446</v>
      </c>
      <c r="R11" s="17">
        <v>76460.619421693453</v>
      </c>
      <c r="S11" s="17">
        <f t="shared" ref="S11:Y11" si="0">+S12-S13</f>
        <v>89759.857407401098</v>
      </c>
      <c r="T11" s="17">
        <f t="shared" si="0"/>
        <v>104002.6783794628</v>
      </c>
      <c r="U11" s="17">
        <f t="shared" si="0"/>
        <v>108984.55004731521</v>
      </c>
      <c r="V11" s="17">
        <f t="shared" si="0"/>
        <v>117480.5550864364</v>
      </c>
      <c r="W11" s="17">
        <f t="shared" si="0"/>
        <v>106236.3415767774</v>
      </c>
      <c r="X11" s="17">
        <f t="shared" si="0"/>
        <v>84583.814108286388</v>
      </c>
      <c r="Y11" s="17">
        <f t="shared" si="0"/>
        <v>85543.945000000007</v>
      </c>
      <c r="Z11" s="17">
        <f t="shared" ref="Z11:AE11" si="1">+Z12-Z13</f>
        <v>74120.566000000006</v>
      </c>
      <c r="AA11" s="17">
        <f t="shared" si="1"/>
        <v>54089.533379255197</v>
      </c>
      <c r="AB11" s="17">
        <f t="shared" si="1"/>
        <v>44680.091931146999</v>
      </c>
      <c r="AC11" s="17">
        <f t="shared" si="1"/>
        <v>41248.782811395395</v>
      </c>
      <c r="AD11" s="17">
        <f t="shared" si="1"/>
        <v>33445.440153177202</v>
      </c>
      <c r="AE11" s="18">
        <f t="shared" si="1"/>
        <v>17847.7453803842</v>
      </c>
    </row>
    <row r="12" spans="2:31" x14ac:dyDescent="0.2">
      <c r="B12" s="19" t="s">
        <v>73</v>
      </c>
      <c r="C12" s="20">
        <v>4353.7190000000001</v>
      </c>
      <c r="D12" s="20">
        <v>6326.598</v>
      </c>
      <c r="E12" s="20">
        <v>7075.1841719999993</v>
      </c>
      <c r="F12" s="20">
        <v>8993.6479999999992</v>
      </c>
      <c r="G12" s="20">
        <v>10087.635343</v>
      </c>
      <c r="H12" s="20">
        <v>10878.292528000002</v>
      </c>
      <c r="I12" s="20">
        <v>12370.536</v>
      </c>
      <c r="J12" s="20">
        <v>11177.273699000001</v>
      </c>
      <c r="K12" s="20">
        <v>12826.275326000001</v>
      </c>
      <c r="L12" s="20">
        <v>14412.096534</v>
      </c>
      <c r="M12" s="20">
        <v>20278.91</v>
      </c>
      <c r="N12" s="20">
        <v>31766.046122829299</v>
      </c>
      <c r="O12" s="20">
        <v>45455.388381281802</v>
      </c>
      <c r="P12" s="20">
        <v>59656.327088182523</v>
      </c>
      <c r="Q12" s="20">
        <v>69137.276855552642</v>
      </c>
      <c r="R12" s="20">
        <v>76566.547737729648</v>
      </c>
      <c r="S12" s="20">
        <v>89841.738733391903</v>
      </c>
      <c r="T12" s="20">
        <v>104106.335420492</v>
      </c>
      <c r="U12" s="20">
        <v>109183.94702628</v>
      </c>
      <c r="V12" s="20">
        <v>117923.817129114</v>
      </c>
      <c r="W12" s="20">
        <v>106856.400595902</v>
      </c>
      <c r="X12" s="20">
        <v>85595.517845006194</v>
      </c>
      <c r="Y12" s="20">
        <v>86207.042000000001</v>
      </c>
      <c r="Z12" s="20">
        <v>74685.801000000007</v>
      </c>
      <c r="AA12" s="20">
        <v>54494.613986276199</v>
      </c>
      <c r="AB12" s="20">
        <v>45189.648875325198</v>
      </c>
      <c r="AC12" s="20">
        <v>41419.803122047997</v>
      </c>
      <c r="AD12" s="20">
        <v>33537.745698686202</v>
      </c>
      <c r="AE12" s="21">
        <v>18654.012390158001</v>
      </c>
    </row>
    <row r="13" spans="2:31" x14ac:dyDescent="0.2">
      <c r="B13" s="19" t="s">
        <v>68</v>
      </c>
      <c r="C13" s="20">
        <v>2642.1930000000002</v>
      </c>
      <c r="D13" s="20">
        <v>2991.7530000000002</v>
      </c>
      <c r="E13" s="20">
        <v>3378.73729</v>
      </c>
      <c r="F13" s="20">
        <v>4093.529</v>
      </c>
      <c r="G13" s="20">
        <v>3519.678684</v>
      </c>
      <c r="H13" s="20">
        <v>2346.5134980000003</v>
      </c>
      <c r="I13" s="20">
        <v>880.12400000000002</v>
      </c>
      <c r="J13" s="20">
        <v>1005.2301129999998</v>
      </c>
      <c r="K13" s="20">
        <v>1183.3914249999998</v>
      </c>
      <c r="L13" s="20">
        <v>1483.088553</v>
      </c>
      <c r="M13" s="20">
        <v>809.51800000000003</v>
      </c>
      <c r="N13" s="20">
        <v>201.2449488405</v>
      </c>
      <c r="O13" s="20">
        <v>116.38463746209999</v>
      </c>
      <c r="P13" s="20">
        <v>144.97319164460001</v>
      </c>
      <c r="Q13" s="20">
        <v>112.56075302720002</v>
      </c>
      <c r="R13" s="20">
        <v>105.92831603619999</v>
      </c>
      <c r="S13" s="20">
        <v>81.881325990799994</v>
      </c>
      <c r="T13" s="20">
        <v>103.6570410292</v>
      </c>
      <c r="U13" s="20">
        <v>199.39697896480001</v>
      </c>
      <c r="V13" s="20">
        <v>443.26204267759999</v>
      </c>
      <c r="W13" s="20">
        <v>620.05901912460001</v>
      </c>
      <c r="X13" s="20">
        <v>1011.7037367198</v>
      </c>
      <c r="Y13" s="20">
        <v>663.09699999999998</v>
      </c>
      <c r="Z13" s="20">
        <v>565.23500000000001</v>
      </c>
      <c r="AA13" s="20">
        <v>405.08060702099999</v>
      </c>
      <c r="AB13" s="20">
        <v>509.55694417820001</v>
      </c>
      <c r="AC13" s="20">
        <v>171.02031065259999</v>
      </c>
      <c r="AD13" s="20">
        <v>92.305545508999998</v>
      </c>
      <c r="AE13" s="21">
        <v>806.26700977380005</v>
      </c>
    </row>
    <row r="14" spans="2:31" s="7" customFormat="1" x14ac:dyDescent="0.2">
      <c r="B14" s="16" t="s">
        <v>35</v>
      </c>
      <c r="C14" s="17">
        <v>719.12400000000002</v>
      </c>
      <c r="D14" s="17">
        <v>755.59100000000001</v>
      </c>
      <c r="E14" s="17">
        <v>649.76049799999998</v>
      </c>
      <c r="F14" s="17">
        <v>683.70299999999997</v>
      </c>
      <c r="G14" s="17">
        <v>732.57252399999993</v>
      </c>
      <c r="H14" s="17">
        <v>789.07053000000008</v>
      </c>
      <c r="I14" s="17">
        <v>850.39</v>
      </c>
      <c r="J14" s="17">
        <v>946.13597300000004</v>
      </c>
      <c r="K14" s="17">
        <v>1082.082854</v>
      </c>
      <c r="L14" s="17">
        <v>1133.549683</v>
      </c>
      <c r="M14" s="17">
        <v>1151.31</v>
      </c>
      <c r="N14" s="17">
        <v>1164.4314183450001</v>
      </c>
      <c r="O14" s="17">
        <v>1132.6140624049999</v>
      </c>
      <c r="P14" s="17">
        <v>1059.117752505</v>
      </c>
      <c r="Q14" s="17">
        <v>1077.5185525050001</v>
      </c>
      <c r="R14" s="17">
        <v>1320.7762302789999</v>
      </c>
      <c r="S14" s="17">
        <v>1345.0001752614</v>
      </c>
      <c r="T14" s="17">
        <v>2165.6231176831998</v>
      </c>
      <c r="U14" s="17">
        <v>1682.8443840012001</v>
      </c>
      <c r="V14" s="17">
        <v>1754.8475723772001</v>
      </c>
      <c r="W14" s="17">
        <v>1732.5212913946</v>
      </c>
      <c r="X14" s="17">
        <v>1631.1524301548</v>
      </c>
      <c r="Y14" s="17">
        <v>1545.9970000000001</v>
      </c>
      <c r="Z14" s="17">
        <v>1540.5609999999999</v>
      </c>
      <c r="AA14" s="17">
        <v>1529.0174931639999</v>
      </c>
      <c r="AB14" s="17">
        <v>1519.928267564</v>
      </c>
      <c r="AC14" s="17">
        <v>1519.928267564</v>
      </c>
      <c r="AD14" s="17">
        <v>1519.928267564</v>
      </c>
      <c r="AE14" s="18">
        <v>1519.928267564</v>
      </c>
    </row>
    <row r="15" spans="2:31" s="7" customFormat="1" x14ac:dyDescent="0.2">
      <c r="B15" s="16" t="s">
        <v>60</v>
      </c>
      <c r="C15" s="17"/>
      <c r="D15" s="17"/>
      <c r="E15" s="17"/>
      <c r="F15" s="17"/>
      <c r="G15" s="17"/>
      <c r="H15" s="17"/>
      <c r="I15" s="17"/>
      <c r="J15" s="17"/>
      <c r="K15" s="17">
        <v>43.960998880200002</v>
      </c>
      <c r="L15" s="17">
        <v>121.29049457639999</v>
      </c>
      <c r="M15" s="17">
        <v>141.9519296</v>
      </c>
      <c r="N15" s="17">
        <v>1394.9968377163</v>
      </c>
      <c r="O15" s="17">
        <v>1469.2745926171999</v>
      </c>
      <c r="P15" s="17">
        <v>1416.8918895290003</v>
      </c>
      <c r="Q15" s="17">
        <v>1465.7461637325</v>
      </c>
      <c r="R15" s="17">
        <v>1620.7046426796003</v>
      </c>
      <c r="S15" s="17">
        <v>1466.6379769355999</v>
      </c>
      <c r="T15" s="17">
        <v>1479.3994149354</v>
      </c>
      <c r="U15" s="17">
        <v>1733.1476185869999</v>
      </c>
      <c r="V15" s="17">
        <v>1689.4308878062</v>
      </c>
      <c r="W15" s="17">
        <v>1695.9478881492</v>
      </c>
      <c r="X15" s="17">
        <v>1716.6442825924</v>
      </c>
      <c r="Y15" s="17">
        <v>1745.9880000000001</v>
      </c>
      <c r="Z15" s="17">
        <v>1752.816</v>
      </c>
      <c r="AA15" s="17">
        <v>1802.815692461</v>
      </c>
      <c r="AB15" s="17">
        <v>1867.9714640663999</v>
      </c>
      <c r="AC15" s="17">
        <v>1970.1811231270001</v>
      </c>
      <c r="AD15" s="17">
        <v>1970.8209350213999</v>
      </c>
      <c r="AE15" s="18">
        <v>1979.350817556</v>
      </c>
    </row>
    <row r="16" spans="2:31" s="7" customFormat="1" x14ac:dyDescent="0.2">
      <c r="B16" s="16" t="s">
        <v>36</v>
      </c>
      <c r="C16" s="17">
        <v>5013.4359999999997</v>
      </c>
      <c r="D16" s="17">
        <v>5526.0619999999999</v>
      </c>
      <c r="E16" s="17">
        <v>5038.0668609999993</v>
      </c>
      <c r="F16" s="17">
        <v>4888.9260000000004</v>
      </c>
      <c r="G16" s="17">
        <v>4982.2012589999995</v>
      </c>
      <c r="H16" s="17">
        <v>5713.9165110000004</v>
      </c>
      <c r="I16" s="17">
        <v>7003.8389999999999</v>
      </c>
      <c r="J16" s="17">
        <v>8159.3010839999997</v>
      </c>
      <c r="K16" s="17">
        <v>8867.8507899999986</v>
      </c>
      <c r="L16" s="17">
        <v>9896.9216071800001</v>
      </c>
      <c r="M16" s="17">
        <v>9954.3529999999992</v>
      </c>
      <c r="N16" s="17">
        <v>7741.4495879381102</v>
      </c>
      <c r="O16" s="17">
        <v>7767.6042890791996</v>
      </c>
      <c r="P16" s="17">
        <v>9773.3510195567651</v>
      </c>
      <c r="Q16" s="17">
        <v>11243.264780439371</v>
      </c>
      <c r="R16" s="17">
        <v>11628.706303184299</v>
      </c>
      <c r="S16" s="17">
        <f t="shared" ref="S16:Y16" si="2">+S17+S18</f>
        <v>14040.332742937098</v>
      </c>
      <c r="T16" s="17">
        <f t="shared" si="2"/>
        <v>18852.038230894701</v>
      </c>
      <c r="U16" s="17">
        <f t="shared" si="2"/>
        <v>23268.856818569999</v>
      </c>
      <c r="V16" s="17">
        <f t="shared" si="2"/>
        <v>27394.070286372902</v>
      </c>
      <c r="W16" s="17">
        <f t="shared" si="2"/>
        <v>33073.224773179703</v>
      </c>
      <c r="X16" s="17">
        <f t="shared" si="2"/>
        <v>40427.903883581203</v>
      </c>
      <c r="Y16" s="17">
        <f t="shared" si="2"/>
        <v>47900.750999999997</v>
      </c>
      <c r="Z16" s="17">
        <f t="shared" ref="Z16:AE16" si="3">+Z17+Z18</f>
        <v>54367.067000000003</v>
      </c>
      <c r="AA16" s="17">
        <f t="shared" si="3"/>
        <v>62460.184295280196</v>
      </c>
      <c r="AB16" s="17">
        <f t="shared" si="3"/>
        <v>88592.059089948496</v>
      </c>
      <c r="AC16" s="17">
        <f t="shared" si="3"/>
        <v>101792.9128356069</v>
      </c>
      <c r="AD16" s="17">
        <f t="shared" si="3"/>
        <v>105878.0292857662</v>
      </c>
      <c r="AE16" s="18">
        <f t="shared" si="3"/>
        <v>135594.1334715811</v>
      </c>
    </row>
    <row r="17" spans="2:31" x14ac:dyDescent="0.2">
      <c r="B17" s="19" t="s">
        <v>10</v>
      </c>
      <c r="C17" s="20">
        <v>4900.26</v>
      </c>
      <c r="D17" s="20">
        <v>5407.1469999999999</v>
      </c>
      <c r="E17" s="20">
        <v>5038.0668609999993</v>
      </c>
      <c r="F17" s="20">
        <v>4888.9260000000004</v>
      </c>
      <c r="G17" s="20">
        <v>4982.2012589999995</v>
      </c>
      <c r="H17" s="20">
        <v>5713.9165110000004</v>
      </c>
      <c r="I17" s="20">
        <v>7003.8389999999999</v>
      </c>
      <c r="J17" s="20">
        <v>8159.3010839999997</v>
      </c>
      <c r="K17" s="20">
        <v>8867.8507899999986</v>
      </c>
      <c r="L17" s="20">
        <v>9896.9216071800001</v>
      </c>
      <c r="M17" s="20">
        <v>9954.3529999999992</v>
      </c>
      <c r="N17" s="20">
        <v>7741.4495879381102</v>
      </c>
      <c r="O17" s="20">
        <v>7767.6042890791996</v>
      </c>
      <c r="P17" s="20">
        <v>9773.3510195567651</v>
      </c>
      <c r="Q17" s="20">
        <v>11243.264780439371</v>
      </c>
      <c r="R17" s="20">
        <v>11628.706303184299</v>
      </c>
      <c r="S17" s="20">
        <v>10798.956876387099</v>
      </c>
      <c r="T17" s="20">
        <v>10847.3413630247</v>
      </c>
      <c r="U17" s="20">
        <v>10772.929320380001</v>
      </c>
      <c r="V17" s="20">
        <v>11011.3602319029</v>
      </c>
      <c r="W17" s="20">
        <v>12099.2995256497</v>
      </c>
      <c r="X17" s="20">
        <v>12882.711854151201</v>
      </c>
      <c r="Y17" s="20">
        <v>14885.487999999999</v>
      </c>
      <c r="Z17" s="20">
        <v>19048.442999999999</v>
      </c>
      <c r="AA17" s="20">
        <v>25139.5208184002</v>
      </c>
      <c r="AB17" s="20">
        <v>51941.717044618497</v>
      </c>
      <c r="AC17" s="20">
        <v>64800.321790926901</v>
      </c>
      <c r="AD17" s="20">
        <v>68950.088910636201</v>
      </c>
      <c r="AE17" s="21">
        <v>98140.600717421097</v>
      </c>
    </row>
    <row r="18" spans="2:31" ht="14.25" x14ac:dyDescent="0.2">
      <c r="B18" s="19" t="s">
        <v>76</v>
      </c>
      <c r="C18" s="20">
        <v>113.176</v>
      </c>
      <c r="D18" s="20">
        <v>118.91500000000001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>
        <v>3241.37586655</v>
      </c>
      <c r="T18" s="20">
        <v>8004.6968678699996</v>
      </c>
      <c r="U18" s="20">
        <v>12495.92749819</v>
      </c>
      <c r="V18" s="20">
        <v>16382.710054470001</v>
      </c>
      <c r="W18" s="20">
        <v>20973.925247530002</v>
      </c>
      <c r="X18" s="20">
        <v>27545.19202943</v>
      </c>
      <c r="Y18" s="20">
        <v>33015.262999999999</v>
      </c>
      <c r="Z18" s="20">
        <v>35318.624000000003</v>
      </c>
      <c r="AA18" s="20">
        <v>37320.66347688</v>
      </c>
      <c r="AB18" s="20">
        <v>36650.342045329999</v>
      </c>
      <c r="AC18" s="20">
        <v>36992.591044679997</v>
      </c>
      <c r="AD18" s="20">
        <v>36927.940375129998</v>
      </c>
      <c r="AE18" s="21">
        <v>37453.532754159998</v>
      </c>
    </row>
    <row r="19" spans="2:31" s="7" customFormat="1" x14ac:dyDescent="0.2">
      <c r="B19" s="16" t="s">
        <v>37</v>
      </c>
      <c r="C19" s="17">
        <v>15151.968000000001</v>
      </c>
      <c r="D19" s="17">
        <v>17247.837</v>
      </c>
      <c r="E19" s="17">
        <v>20884.383999999998</v>
      </c>
      <c r="F19" s="17">
        <v>25860.121999999999</v>
      </c>
      <c r="G19" s="17">
        <v>26919.177</v>
      </c>
      <c r="H19" s="17">
        <v>26119.838</v>
      </c>
      <c r="I19" s="17">
        <v>23859.107</v>
      </c>
      <c r="J19" s="17">
        <v>23723.465</v>
      </c>
      <c r="K19" s="17">
        <v>23599.863000000001</v>
      </c>
      <c r="L19" s="17">
        <v>22587.462734883295</v>
      </c>
      <c r="M19" s="17">
        <v>23841.168000000001</v>
      </c>
      <c r="N19" s="17">
        <v>24935.874383618699</v>
      </c>
      <c r="O19" s="17">
        <v>27105.762754065403</v>
      </c>
      <c r="P19" s="17">
        <v>28617.928160621927</v>
      </c>
      <c r="Q19" s="17">
        <v>30768.876241807691</v>
      </c>
      <c r="R19" s="17">
        <v>39100.531250787033</v>
      </c>
      <c r="S19" s="17">
        <f t="shared" ref="S19:Y19" si="4">+S20+S25</f>
        <v>47856.596754972677</v>
      </c>
      <c r="T19" s="17">
        <f t="shared" si="4"/>
        <v>56205.429136028215</v>
      </c>
      <c r="U19" s="17">
        <f t="shared" si="4"/>
        <v>68408.053899520601</v>
      </c>
      <c r="V19" s="17">
        <f t="shared" si="4"/>
        <v>90623.459159238133</v>
      </c>
      <c r="W19" s="17">
        <f t="shared" si="4"/>
        <v>107309.33502289296</v>
      </c>
      <c r="X19" s="17">
        <f t="shared" si="4"/>
        <v>124424.15362782936</v>
      </c>
      <c r="Y19" s="17">
        <f t="shared" si="4"/>
        <v>140495.35800000001</v>
      </c>
      <c r="Z19" s="17">
        <f t="shared" ref="Z19:AE19" si="5">+Z20+Z25</f>
        <v>156797.75000000003</v>
      </c>
      <c r="AA19" s="17">
        <f t="shared" si="5"/>
        <v>168272.89906930295</v>
      </c>
      <c r="AB19" s="17">
        <f t="shared" si="5"/>
        <v>173776.99633368934</v>
      </c>
      <c r="AC19" s="17">
        <f t="shared" si="5"/>
        <v>180090.84549200989</v>
      </c>
      <c r="AD19" s="17">
        <f t="shared" si="5"/>
        <v>192855.23329435432</v>
      </c>
      <c r="AE19" s="18">
        <f t="shared" si="5"/>
        <v>190410.46749679046</v>
      </c>
    </row>
    <row r="20" spans="2:31" x14ac:dyDescent="0.2">
      <c r="B20" s="19" t="s">
        <v>11</v>
      </c>
      <c r="C20" s="20">
        <v>15044.83</v>
      </c>
      <c r="D20" s="20">
        <v>17021.714</v>
      </c>
      <c r="E20" s="20">
        <v>20721.817999999999</v>
      </c>
      <c r="F20" s="20">
        <v>25717.864000000001</v>
      </c>
      <c r="G20" s="20">
        <v>26768.524000000001</v>
      </c>
      <c r="H20" s="20">
        <v>25970.738000000001</v>
      </c>
      <c r="I20" s="20">
        <v>23627.092000000001</v>
      </c>
      <c r="J20" s="20">
        <v>23228.793000000001</v>
      </c>
      <c r="K20" s="20">
        <v>23169.558000000001</v>
      </c>
      <c r="L20" s="20">
        <v>22360.488734883296</v>
      </c>
      <c r="M20" s="20">
        <v>23634.596000000001</v>
      </c>
      <c r="N20" s="20">
        <v>24751.735290758701</v>
      </c>
      <c r="O20" s="20">
        <v>26938.937127635403</v>
      </c>
      <c r="P20" s="20">
        <v>28476.374618611928</v>
      </c>
      <c r="Q20" s="20">
        <v>30637.091061347692</v>
      </c>
      <c r="R20" s="20">
        <v>38894.39508447703</v>
      </c>
      <c r="S20" s="20">
        <f t="shared" ref="S20:Y20" si="6">SUM(S21:S24)</f>
        <v>47680.57473279268</v>
      </c>
      <c r="T20" s="20">
        <f t="shared" si="6"/>
        <v>56099.849794818212</v>
      </c>
      <c r="U20" s="20">
        <f t="shared" si="6"/>
        <v>68215.022380390597</v>
      </c>
      <c r="V20" s="20">
        <f t="shared" si="6"/>
        <v>90395.320119808137</v>
      </c>
      <c r="W20" s="20">
        <f t="shared" si="6"/>
        <v>106924.83725028296</v>
      </c>
      <c r="X20" s="20">
        <f t="shared" si="6"/>
        <v>123830.94220563937</v>
      </c>
      <c r="Y20" s="20">
        <f t="shared" si="6"/>
        <v>139395.11800000002</v>
      </c>
      <c r="Z20" s="20">
        <f t="shared" ref="Z20:AE20" si="7">SUM(Z21:Z24)</f>
        <v>155539.62000000002</v>
      </c>
      <c r="AA20" s="20">
        <f t="shared" si="7"/>
        <v>166913.05921194295</v>
      </c>
      <c r="AB20" s="20">
        <f t="shared" si="7"/>
        <v>172502.19714347934</v>
      </c>
      <c r="AC20" s="20">
        <f t="shared" si="7"/>
        <v>179023.21291076989</v>
      </c>
      <c r="AD20" s="20">
        <f t="shared" si="7"/>
        <v>191975.03799489432</v>
      </c>
      <c r="AE20" s="21">
        <f t="shared" si="7"/>
        <v>189526.51650353047</v>
      </c>
    </row>
    <row r="21" spans="2:31" x14ac:dyDescent="0.2">
      <c r="B21" s="19" t="s">
        <v>12</v>
      </c>
      <c r="C21" s="20">
        <v>13051.874</v>
      </c>
      <c r="D21" s="20">
        <v>14861.031999999999</v>
      </c>
      <c r="E21" s="20">
        <v>18145.464</v>
      </c>
      <c r="F21" s="20">
        <v>22916.63</v>
      </c>
      <c r="G21" s="20">
        <v>22483.985000000001</v>
      </c>
      <c r="H21" s="20">
        <v>20287.025000000001</v>
      </c>
      <c r="I21" s="20">
        <v>17285.395</v>
      </c>
      <c r="J21" s="20">
        <v>16538.532999999999</v>
      </c>
      <c r="K21" s="20">
        <v>16676.893</v>
      </c>
      <c r="L21" s="20">
        <v>16758.911734883299</v>
      </c>
      <c r="M21" s="20">
        <v>18466.585999999999</v>
      </c>
      <c r="N21" s="20">
        <v>20131.491403036402</v>
      </c>
      <c r="O21" s="20">
        <v>22996.366178308755</v>
      </c>
      <c r="P21" s="20">
        <v>25012.933465363269</v>
      </c>
      <c r="Q21" s="20">
        <v>27601.665311298111</v>
      </c>
      <c r="R21" s="20">
        <v>36254.401513792327</v>
      </c>
      <c r="S21" s="20">
        <v>45203.761034160198</v>
      </c>
      <c r="T21" s="20">
        <v>53744.618967642004</v>
      </c>
      <c r="U21" s="20">
        <v>65685.422592045594</v>
      </c>
      <c r="V21" s="20">
        <v>88160.173700654093</v>
      </c>
      <c r="W21" s="20">
        <v>104435.89857338701</v>
      </c>
      <c r="X21" s="20">
        <v>120965.824810623</v>
      </c>
      <c r="Y21" s="20">
        <v>136150.90900000001</v>
      </c>
      <c r="Z21" s="20">
        <v>151973.48000000001</v>
      </c>
      <c r="AA21" s="20">
        <v>162961.380872034</v>
      </c>
      <c r="AB21" s="20">
        <v>168990.01253958399</v>
      </c>
      <c r="AC21" s="20">
        <v>175371.07973246399</v>
      </c>
      <c r="AD21" s="20">
        <v>186935.038829834</v>
      </c>
      <c r="AE21" s="21">
        <v>183143.91859692399</v>
      </c>
    </row>
    <row r="22" spans="2:31" hidden="1" x14ac:dyDescent="0.2">
      <c r="B22" s="11" t="s">
        <v>49</v>
      </c>
      <c r="C22" s="5">
        <v>0</v>
      </c>
      <c r="D22" s="5">
        <v>0</v>
      </c>
      <c r="E22" s="5"/>
      <c r="F22" s="5"/>
      <c r="G22" s="5"/>
      <c r="H22" s="5">
        <v>296.392</v>
      </c>
      <c r="I22" s="5">
        <v>379.58499999999998</v>
      </c>
      <c r="J22" s="5"/>
      <c r="K22" s="5"/>
      <c r="L22" s="5"/>
      <c r="M22" s="5"/>
      <c r="N22" s="5"/>
      <c r="O22" s="5"/>
      <c r="P22" s="5"/>
      <c r="Q22" s="5"/>
      <c r="R22" s="6"/>
      <c r="S22" s="6">
        <v>0</v>
      </c>
      <c r="T22" s="6"/>
      <c r="U22" s="6"/>
      <c r="V22" s="6"/>
      <c r="W22" s="6"/>
      <c r="X22" s="6"/>
      <c r="Y22" s="6"/>
      <c r="Z22" s="6"/>
      <c r="AA22" s="23"/>
      <c r="AB22" s="25"/>
      <c r="AC22" s="25"/>
      <c r="AD22" s="25"/>
      <c r="AE22" s="24"/>
    </row>
    <row r="23" spans="2:31" x14ac:dyDescent="0.2">
      <c r="B23" s="19" t="s">
        <v>15</v>
      </c>
      <c r="C23" s="20">
        <v>438.334</v>
      </c>
      <c r="D23" s="20">
        <v>420.03699999999998</v>
      </c>
      <c r="E23" s="20">
        <v>592.37599999999998</v>
      </c>
      <c r="F23" s="20">
        <v>696.25</v>
      </c>
      <c r="G23" s="20">
        <v>1245.008</v>
      </c>
      <c r="H23" s="20">
        <v>1434.799</v>
      </c>
      <c r="I23" s="20">
        <v>1396.126</v>
      </c>
      <c r="J23" s="20">
        <v>1285.423</v>
      </c>
      <c r="K23" s="20">
        <v>1181.241</v>
      </c>
      <c r="L23" s="20">
        <v>881.95799999999997</v>
      </c>
      <c r="M23" s="20">
        <v>832.21100000000001</v>
      </c>
      <c r="N23" s="20">
        <v>778.77474681034403</v>
      </c>
      <c r="O23" s="20">
        <v>697.80188193395918</v>
      </c>
      <c r="P23" s="20">
        <v>669.79435772578267</v>
      </c>
      <c r="Q23" s="20">
        <v>586.82753006478265</v>
      </c>
      <c r="R23" s="20">
        <v>447.71061165216003</v>
      </c>
      <c r="S23" s="20">
        <v>447.96554122795999</v>
      </c>
      <c r="T23" s="20">
        <v>450.86767787295997</v>
      </c>
      <c r="U23" s="20">
        <v>524.91142087295998</v>
      </c>
      <c r="V23" s="20">
        <v>605.52605583295997</v>
      </c>
      <c r="W23" s="20">
        <v>673.01393892696001</v>
      </c>
      <c r="X23" s="20">
        <v>778.18829510635999</v>
      </c>
      <c r="Y23" s="20">
        <v>830.88599999999997</v>
      </c>
      <c r="Z23" s="20">
        <v>877.65700000000004</v>
      </c>
      <c r="AA23" s="20">
        <v>874.10838638895996</v>
      </c>
      <c r="AB23" s="20">
        <v>361.51674072536002</v>
      </c>
      <c r="AC23" s="20">
        <v>789.98125126590003</v>
      </c>
      <c r="AD23" s="20">
        <v>1410.0838067303</v>
      </c>
      <c r="AE23" s="21">
        <v>1796.8775335065</v>
      </c>
    </row>
    <row r="24" spans="2:31" x14ac:dyDescent="0.2">
      <c r="B24" s="19" t="s">
        <v>13</v>
      </c>
      <c r="C24" s="20">
        <v>1554.6220000000001</v>
      </c>
      <c r="D24" s="20">
        <v>1740.645</v>
      </c>
      <c r="E24" s="20">
        <v>1983.9780000000001</v>
      </c>
      <c r="F24" s="20">
        <v>2104.9839999999999</v>
      </c>
      <c r="G24" s="20">
        <v>3039.5309999999999</v>
      </c>
      <c r="H24" s="20">
        <v>3952.5219999999999</v>
      </c>
      <c r="I24" s="20">
        <v>4565.9859999999999</v>
      </c>
      <c r="J24" s="20">
        <v>5404.8370000000004</v>
      </c>
      <c r="K24" s="20">
        <v>5311.424</v>
      </c>
      <c r="L24" s="20">
        <v>4719.6189999999997</v>
      </c>
      <c r="M24" s="20">
        <v>4335.799</v>
      </c>
      <c r="N24" s="20">
        <v>3841.46914091198</v>
      </c>
      <c r="O24" s="20">
        <v>3244.7690673926872</v>
      </c>
      <c r="P24" s="20">
        <v>2793.6467955228759</v>
      </c>
      <c r="Q24" s="20">
        <v>2448.5982199847981</v>
      </c>
      <c r="R24" s="20">
        <v>2192.2829590325409</v>
      </c>
      <c r="S24" s="20">
        <v>2028.84815740452</v>
      </c>
      <c r="T24" s="20">
        <v>1904.3631493032501</v>
      </c>
      <c r="U24" s="20">
        <v>2004.68836747205</v>
      </c>
      <c r="V24" s="20">
        <v>1629.62036332108</v>
      </c>
      <c r="W24" s="20">
        <v>1815.92473796899</v>
      </c>
      <c r="X24" s="20">
        <v>2086.9290999099999</v>
      </c>
      <c r="Y24" s="20">
        <v>2413.3229999999999</v>
      </c>
      <c r="Z24" s="20">
        <v>2688.4830000000002</v>
      </c>
      <c r="AA24" s="20">
        <v>3077.5699535200001</v>
      </c>
      <c r="AB24" s="20">
        <v>3150.6678631700001</v>
      </c>
      <c r="AC24" s="20">
        <v>2862.1519270399999</v>
      </c>
      <c r="AD24" s="20">
        <v>3629.9153583299999</v>
      </c>
      <c r="AE24" s="21">
        <v>4585.7203731</v>
      </c>
    </row>
    <row r="25" spans="2:31" x14ac:dyDescent="0.2">
      <c r="B25" s="19" t="s">
        <v>14</v>
      </c>
      <c r="C25" s="20">
        <v>107.13800000000001</v>
      </c>
      <c r="D25" s="20">
        <v>226.12299999999999</v>
      </c>
      <c r="E25" s="20">
        <v>162.566</v>
      </c>
      <c r="F25" s="20">
        <v>142.25800000000001</v>
      </c>
      <c r="G25" s="20">
        <v>150.65299999999999</v>
      </c>
      <c r="H25" s="20">
        <v>149.1</v>
      </c>
      <c r="I25" s="20">
        <v>232.01499999999999</v>
      </c>
      <c r="J25" s="20">
        <v>494.67200000000003</v>
      </c>
      <c r="K25" s="20">
        <v>430.30500000000001</v>
      </c>
      <c r="L25" s="20">
        <v>226.97399999999999</v>
      </c>
      <c r="M25" s="20">
        <v>206.571</v>
      </c>
      <c r="N25" s="20">
        <v>184.13909286000001</v>
      </c>
      <c r="O25" s="20">
        <v>166.82562643</v>
      </c>
      <c r="P25" s="20">
        <v>141.55354201000003</v>
      </c>
      <c r="Q25" s="20">
        <v>131.78518045999999</v>
      </c>
      <c r="R25" s="20">
        <v>206.13616630999999</v>
      </c>
      <c r="S25" s="20">
        <v>176.02202217999999</v>
      </c>
      <c r="T25" s="20">
        <v>105.57934121</v>
      </c>
      <c r="U25" s="20">
        <v>193.03151912999999</v>
      </c>
      <c r="V25" s="20">
        <v>228.13903943</v>
      </c>
      <c r="W25" s="20">
        <v>384.49777261000003</v>
      </c>
      <c r="X25" s="20">
        <v>593.21142219000001</v>
      </c>
      <c r="Y25" s="20">
        <v>1100.24</v>
      </c>
      <c r="Z25" s="20">
        <v>1258.1300000000001</v>
      </c>
      <c r="AA25" s="20">
        <v>1359.83985736</v>
      </c>
      <c r="AB25" s="20">
        <v>1274.79919021</v>
      </c>
      <c r="AC25" s="20">
        <v>1067.63258124</v>
      </c>
      <c r="AD25" s="20">
        <v>880.19529946</v>
      </c>
      <c r="AE25" s="21">
        <v>883.95099326000002</v>
      </c>
    </row>
    <row r="26" spans="2:31" s="7" customFormat="1" ht="14.25" x14ac:dyDescent="0.2">
      <c r="B26" s="16" t="s">
        <v>77</v>
      </c>
      <c r="C26" s="17">
        <v>-127.05500000000001</v>
      </c>
      <c r="D26" s="17">
        <v>105.819</v>
      </c>
      <c r="E26" s="17">
        <v>229.817994</v>
      </c>
      <c r="F26" s="17">
        <v>363.01100000000002</v>
      </c>
      <c r="G26" s="17">
        <v>582.09745299999997</v>
      </c>
      <c r="H26" s="17">
        <v>482.87624099999999</v>
      </c>
      <c r="I26" s="17">
        <v>382.43799999999999</v>
      </c>
      <c r="J26" s="17">
        <v>236.03558100000001</v>
      </c>
      <c r="K26" s="17">
        <v>170.65799100000001</v>
      </c>
      <c r="L26" s="17">
        <v>-276.17645399999998</v>
      </c>
      <c r="M26" s="17">
        <v>-225.18299999999999</v>
      </c>
      <c r="N26" s="17">
        <v>-222.90102164090001</v>
      </c>
      <c r="O26" s="17">
        <v>-298.60421485469999</v>
      </c>
      <c r="P26" s="17">
        <v>-279.96156528979998</v>
      </c>
      <c r="Q26" s="17">
        <v>-336.39681279920001</v>
      </c>
      <c r="R26" s="17">
        <v>-247.20164348099999</v>
      </c>
      <c r="S26" s="17">
        <v>-382.65666451020002</v>
      </c>
      <c r="T26" s="17">
        <v>-224.9702451592</v>
      </c>
      <c r="U26" s="17">
        <v>3848.2642961677998</v>
      </c>
      <c r="V26" s="17">
        <v>3877.6909341298001</v>
      </c>
      <c r="W26" s="17">
        <v>3813.9250099776</v>
      </c>
      <c r="X26" s="17">
        <v>3670.1828931360001</v>
      </c>
      <c r="Y26" s="17">
        <v>-964.78599999999994</v>
      </c>
      <c r="Z26" s="17">
        <v>-4645.5349999999999</v>
      </c>
      <c r="AA26" s="17">
        <v>-2193.3212709797999</v>
      </c>
      <c r="AB26" s="17">
        <v>-1877.1222994781999</v>
      </c>
      <c r="AC26" s="17">
        <v>-949.23881853820001</v>
      </c>
      <c r="AD26" s="17">
        <v>-418.49199194440001</v>
      </c>
      <c r="AE26" s="18">
        <v>2750.2162561281998</v>
      </c>
    </row>
    <row r="27" spans="2:31" s="7" customFormat="1" ht="14.25" x14ac:dyDescent="0.2">
      <c r="B27" s="16" t="s">
        <v>78</v>
      </c>
      <c r="C27" s="17">
        <v>10306.305</v>
      </c>
      <c r="D27" s="17">
        <v>12213.342000000001</v>
      </c>
      <c r="E27" s="17">
        <v>11811.954573000003</v>
      </c>
      <c r="F27" s="17">
        <v>11792.789000000001</v>
      </c>
      <c r="G27" s="17">
        <v>3696.9972940000007</v>
      </c>
      <c r="H27" s="17">
        <v>3149.2558040000004</v>
      </c>
      <c r="I27" s="17">
        <v>4439.6570000000002</v>
      </c>
      <c r="J27" s="17">
        <v>4850.4741480000002</v>
      </c>
      <c r="K27" s="17">
        <v>5186.2176479999998</v>
      </c>
      <c r="L27" s="17">
        <v>4720.0873979999997</v>
      </c>
      <c r="M27" s="17">
        <v>3973.8690000000001</v>
      </c>
      <c r="N27" s="17">
        <v>5385.3436216683704</v>
      </c>
      <c r="O27" s="17">
        <v>9380.8723901920039</v>
      </c>
      <c r="P27" s="17">
        <v>13940.1927712692</v>
      </c>
      <c r="Q27" s="17">
        <v>11473.736340932111</v>
      </c>
      <c r="R27" s="17">
        <v>11282.86778028801</v>
      </c>
      <c r="S27" s="17">
        <v>12044.5377735122</v>
      </c>
      <c r="T27" s="17">
        <v>14962.5539406142</v>
      </c>
      <c r="U27" s="17">
        <v>17076.135575779899</v>
      </c>
      <c r="V27" s="17">
        <v>19925.774870290301</v>
      </c>
      <c r="W27" s="17">
        <v>19367.1486690928</v>
      </c>
      <c r="X27" s="17">
        <v>22415.5422882446</v>
      </c>
      <c r="Y27" s="17">
        <v>22134.221000000001</v>
      </c>
      <c r="Z27" s="17">
        <v>22437.985000000001</v>
      </c>
      <c r="AA27" s="17">
        <v>21699.552694325801</v>
      </c>
      <c r="AB27" s="17">
        <v>30004.207295744502</v>
      </c>
      <c r="AC27" s="17">
        <v>33844.061908342301</v>
      </c>
      <c r="AD27" s="17">
        <v>35531.430006541697</v>
      </c>
      <c r="AE27" s="18">
        <v>40461.106672517199</v>
      </c>
    </row>
    <row r="28" spans="2:31" s="7" customFormat="1" x14ac:dyDescent="0.2">
      <c r="B28" s="16" t="s">
        <v>38</v>
      </c>
      <c r="C28" s="17">
        <v>32775.303999999996</v>
      </c>
      <c r="D28" s="17">
        <v>39183.495999999999</v>
      </c>
      <c r="E28" s="17">
        <v>42310.430807999997</v>
      </c>
      <c r="F28" s="17">
        <v>48488.67</v>
      </c>
      <c r="G28" s="17">
        <v>43481.002189000006</v>
      </c>
      <c r="H28" s="17">
        <v>44786.736116</v>
      </c>
      <c r="I28" s="17">
        <v>48025.843999999997</v>
      </c>
      <c r="J28" s="17">
        <v>48087.455372000004</v>
      </c>
      <c r="K28" s="17">
        <v>50593.517182880198</v>
      </c>
      <c r="L28" s="17">
        <v>51112.143444639703</v>
      </c>
      <c r="M28" s="17">
        <v>58306.860999999997</v>
      </c>
      <c r="N28" s="17">
        <v>71963.996001634296</v>
      </c>
      <c r="O28" s="17">
        <v>91896.527617323794</v>
      </c>
      <c r="P28" s="17">
        <v>114038.87392473</v>
      </c>
      <c r="Q28" s="17">
        <v>124717.46136914293</v>
      </c>
      <c r="R28" s="17">
        <v>141167.00398543041</v>
      </c>
      <c r="S28" s="17">
        <f t="shared" ref="S28:Y28" si="8">+S11+S14+S15+S16+S19+S26+S27</f>
        <v>166130.30616650986</v>
      </c>
      <c r="T28" s="17">
        <f t="shared" si="8"/>
        <v>197442.7519744593</v>
      </c>
      <c r="U28" s="17">
        <f t="shared" si="8"/>
        <v>225001.8526399417</v>
      </c>
      <c r="V28" s="17">
        <f t="shared" si="8"/>
        <v>262745.82879665092</v>
      </c>
      <c r="W28" s="17">
        <f t="shared" si="8"/>
        <v>273228.44423146424</v>
      </c>
      <c r="X28" s="17">
        <f t="shared" si="8"/>
        <v>278869.39351382473</v>
      </c>
      <c r="Y28" s="17">
        <f t="shared" si="8"/>
        <v>298401.47399999999</v>
      </c>
      <c r="Z28" s="17">
        <f t="shared" ref="Z28:AE28" si="9">+Z11+Z14+Z15+Z16+Z19+Z26+Z27</f>
        <v>306371.21000000002</v>
      </c>
      <c r="AA28" s="17">
        <f t="shared" si="9"/>
        <v>307660.6813528093</v>
      </c>
      <c r="AB28" s="17">
        <f t="shared" si="9"/>
        <v>338564.13208268152</v>
      </c>
      <c r="AC28" s="17">
        <f t="shared" si="9"/>
        <v>359517.47361950728</v>
      </c>
      <c r="AD28" s="17">
        <f t="shared" si="9"/>
        <v>370782.38995048049</v>
      </c>
      <c r="AE28" s="18">
        <f t="shared" si="9"/>
        <v>390562.94836252113</v>
      </c>
    </row>
    <row r="29" spans="2:31" x14ac:dyDescent="0.2"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1"/>
    </row>
    <row r="30" spans="2:31" s="8" customFormat="1" x14ac:dyDescent="0.2">
      <c r="B30" s="16" t="s">
        <v>16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8"/>
    </row>
    <row r="31" spans="2:31" s="7" customFormat="1" x14ac:dyDescent="0.2">
      <c r="B31" s="16" t="s">
        <v>39</v>
      </c>
      <c r="C31" s="17">
        <v>1734.943</v>
      </c>
      <c r="D31" s="17">
        <v>1882.7840000000001</v>
      </c>
      <c r="E31" s="17">
        <v>2157.1463229999999</v>
      </c>
      <c r="F31" s="17">
        <v>2418.5740000000001</v>
      </c>
      <c r="G31" s="17">
        <v>2419.1778629999999</v>
      </c>
      <c r="H31" s="17">
        <v>2424.1550569999999</v>
      </c>
      <c r="I31" s="17">
        <v>2700.24</v>
      </c>
      <c r="J31" s="17">
        <v>3037.4209640000004</v>
      </c>
      <c r="K31" s="17">
        <v>3524.6761239999996</v>
      </c>
      <c r="L31" s="17">
        <v>4282.9514360000003</v>
      </c>
      <c r="M31" s="17">
        <v>6179.509</v>
      </c>
      <c r="N31" s="17">
        <v>8773.5732238799992</v>
      </c>
      <c r="O31" s="17">
        <v>14102.848197079998</v>
      </c>
      <c r="P31" s="17">
        <v>17043.31910552</v>
      </c>
      <c r="Q31" s="17">
        <v>18892.392916360001</v>
      </c>
      <c r="R31" s="17">
        <v>24585.622267570001</v>
      </c>
      <c r="S31" s="17">
        <v>28585.08716164</v>
      </c>
      <c r="T31" s="17">
        <v>32665.086160449999</v>
      </c>
      <c r="U31" s="17">
        <v>37001.012189350004</v>
      </c>
      <c r="V31" s="17">
        <v>41371.515351380003</v>
      </c>
      <c r="W31" s="17">
        <v>42923.038548689998</v>
      </c>
      <c r="X31" s="17">
        <v>43144.7282987</v>
      </c>
      <c r="Y31" s="17">
        <v>46334.519414800001</v>
      </c>
      <c r="Z31" s="17">
        <v>48953.068665309998</v>
      </c>
      <c r="AA31" s="17">
        <v>49176.903941700002</v>
      </c>
      <c r="AB31" s="17">
        <v>53616.431275299998</v>
      </c>
      <c r="AC31" s="17">
        <v>56118.622672400001</v>
      </c>
      <c r="AD31" s="17">
        <v>56713.832913899998</v>
      </c>
      <c r="AE31" s="18">
        <v>66977.370310400001</v>
      </c>
    </row>
    <row r="32" spans="2:31" s="7" customFormat="1" x14ac:dyDescent="0.2">
      <c r="B32" s="16" t="s">
        <v>61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8"/>
    </row>
    <row r="33" spans="2:31" ht="14.25" x14ac:dyDescent="0.2">
      <c r="B33" s="19" t="s">
        <v>79</v>
      </c>
      <c r="C33" s="20">
        <v>2219.026022</v>
      </c>
      <c r="D33" s="20">
        <v>2971.0740540100001</v>
      </c>
      <c r="E33" s="20">
        <v>3686.2955986500001</v>
      </c>
      <c r="F33" s="20">
        <v>4158.4960000000001</v>
      </c>
      <c r="G33" s="20">
        <v>3735.163</v>
      </c>
      <c r="H33" s="20">
        <v>4230.5879999999997</v>
      </c>
      <c r="I33" s="20">
        <v>5133.6289999999999</v>
      </c>
      <c r="J33" s="20">
        <v>5433.4880000000003</v>
      </c>
      <c r="K33" s="20">
        <v>6007.3699990000005</v>
      </c>
      <c r="L33" s="20">
        <v>5504.224244</v>
      </c>
      <c r="M33" s="20">
        <v>5888.192</v>
      </c>
      <c r="N33" s="20">
        <v>6871.6301638799996</v>
      </c>
      <c r="O33" s="20">
        <v>8203.818563230001</v>
      </c>
      <c r="P33" s="20">
        <v>9822.3587414599988</v>
      </c>
      <c r="Q33" s="20">
        <v>13180.542571370001</v>
      </c>
      <c r="R33" s="20">
        <v>14696.034249406997</v>
      </c>
      <c r="S33" s="20">
        <f t="shared" ref="S33:Y33" si="10">SUM(S34:S37)</f>
        <v>16860.561027287498</v>
      </c>
      <c r="T33" s="20">
        <f t="shared" si="10"/>
        <v>21440.488961334497</v>
      </c>
      <c r="U33" s="20">
        <f t="shared" si="10"/>
        <v>24804.823610540003</v>
      </c>
      <c r="V33" s="20">
        <f t="shared" si="10"/>
        <v>29023.437618209999</v>
      </c>
      <c r="W33" s="20">
        <f t="shared" si="10"/>
        <v>33244.625869239993</v>
      </c>
      <c r="X33" s="20">
        <f t="shared" si="10"/>
        <v>33081.170598049997</v>
      </c>
      <c r="Y33" s="20">
        <f t="shared" si="10"/>
        <v>33201.517016099999</v>
      </c>
      <c r="Z33" s="20">
        <f t="shared" ref="Z33:AE33" si="11">SUM(Z34:Z37)</f>
        <v>33343.120121510001</v>
      </c>
      <c r="AA33" s="20">
        <f t="shared" si="11"/>
        <v>31305.538840910001</v>
      </c>
      <c r="AB33" s="20">
        <f t="shared" si="11"/>
        <v>35296.528400549993</v>
      </c>
      <c r="AC33" s="20">
        <f t="shared" si="11"/>
        <v>37619.938152519993</v>
      </c>
      <c r="AD33" s="20">
        <f t="shared" si="11"/>
        <v>38216.361998239998</v>
      </c>
      <c r="AE33" s="21">
        <f t="shared" si="11"/>
        <v>38491.288739970005</v>
      </c>
    </row>
    <row r="34" spans="2:31" x14ac:dyDescent="0.2">
      <c r="B34" s="19" t="s">
        <v>26</v>
      </c>
      <c r="C34" s="20">
        <v>639.34302200000002</v>
      </c>
      <c r="D34" s="20">
        <v>784.55905400999995</v>
      </c>
      <c r="E34" s="20">
        <v>1011.1385986500001</v>
      </c>
      <c r="F34" s="20">
        <v>1092.4780000000001</v>
      </c>
      <c r="G34" s="20">
        <v>995.03599999999994</v>
      </c>
      <c r="H34" s="20">
        <v>1111.8150000000001</v>
      </c>
      <c r="I34" s="20">
        <v>1309.999</v>
      </c>
      <c r="J34" s="20">
        <v>1227.19</v>
      </c>
      <c r="K34" s="20">
        <v>1334.947678</v>
      </c>
      <c r="L34" s="20">
        <v>1392.040084</v>
      </c>
      <c r="M34" s="20">
        <v>1795.4179999999999</v>
      </c>
      <c r="N34" s="20">
        <v>2544.1553469099999</v>
      </c>
      <c r="O34" s="20">
        <v>3583.5841100100006</v>
      </c>
      <c r="P34" s="20">
        <v>4765.5226724599997</v>
      </c>
      <c r="Q34" s="20">
        <v>7447.3564162200009</v>
      </c>
      <c r="R34" s="20">
        <v>9293.5960169269983</v>
      </c>
      <c r="S34" s="20">
        <v>11145.8224788425</v>
      </c>
      <c r="T34" s="20">
        <v>14782.2060464603</v>
      </c>
      <c r="U34" s="20">
        <v>17406.162680770001</v>
      </c>
      <c r="V34" s="20">
        <v>21275.663936239998</v>
      </c>
      <c r="W34" s="20">
        <v>24634.21796659</v>
      </c>
      <c r="X34" s="20">
        <v>25791.466998299999</v>
      </c>
      <c r="Y34" s="20">
        <v>26073.631039020001</v>
      </c>
      <c r="Z34" s="20">
        <v>26387.082370079999</v>
      </c>
      <c r="AA34" s="20">
        <v>24121.611231070001</v>
      </c>
      <c r="AB34" s="20">
        <v>27319.779587829998</v>
      </c>
      <c r="AC34" s="20">
        <v>28655.939855379998</v>
      </c>
      <c r="AD34" s="20">
        <v>29784.003983859999</v>
      </c>
      <c r="AE34" s="21">
        <v>32763.419225950001</v>
      </c>
    </row>
    <row r="35" spans="2:31" x14ac:dyDescent="0.2">
      <c r="B35" s="19" t="s">
        <v>27</v>
      </c>
      <c r="C35" s="20">
        <v>1572.46</v>
      </c>
      <c r="D35" s="20">
        <v>2183.8710000000001</v>
      </c>
      <c r="E35" s="20">
        <v>2670.9270000000001</v>
      </c>
      <c r="F35" s="20">
        <v>3066.0070000000001</v>
      </c>
      <c r="G35" s="20">
        <v>2740.1149999999998</v>
      </c>
      <c r="H35" s="20">
        <v>3118.7730000000001</v>
      </c>
      <c r="I35" s="20">
        <v>3823.63</v>
      </c>
      <c r="J35" s="20">
        <v>4206.2979999999998</v>
      </c>
      <c r="K35" s="20">
        <v>4672.422321</v>
      </c>
      <c r="L35" s="20">
        <v>3993.1913450000002</v>
      </c>
      <c r="M35" s="20">
        <v>3960.576</v>
      </c>
      <c r="N35" s="20">
        <v>4113.4652583200004</v>
      </c>
      <c r="O35" s="20">
        <v>4226.6233312800005</v>
      </c>
      <c r="P35" s="20">
        <v>3925.9589099299997</v>
      </c>
      <c r="Q35" s="20">
        <v>5369.1436497200002</v>
      </c>
      <c r="R35" s="20">
        <v>5333.7954948299994</v>
      </c>
      <c r="S35" s="20">
        <v>5711.5294719450003</v>
      </c>
      <c r="T35" s="20">
        <v>6657.8259200842003</v>
      </c>
      <c r="U35" s="20">
        <v>7397.5778682800001</v>
      </c>
      <c r="V35" s="20">
        <v>7747.4794844600001</v>
      </c>
      <c r="W35" s="20">
        <v>8610.0982820999998</v>
      </c>
      <c r="X35" s="20">
        <v>7289.0454442099999</v>
      </c>
      <c r="Y35" s="20">
        <v>7127.6846220099997</v>
      </c>
      <c r="Z35" s="20">
        <v>6955.8338651000004</v>
      </c>
      <c r="AA35" s="20">
        <v>7183.7086423399996</v>
      </c>
      <c r="AB35" s="20">
        <v>7976.7095418299996</v>
      </c>
      <c r="AC35" s="20">
        <v>8963.9849993499993</v>
      </c>
      <c r="AD35" s="20">
        <v>8432.3446310300005</v>
      </c>
      <c r="AE35" s="21">
        <v>5727.8564470600004</v>
      </c>
    </row>
    <row r="36" spans="2:31" x14ac:dyDescent="0.2">
      <c r="B36" s="19" t="s">
        <v>28</v>
      </c>
      <c r="C36" s="20">
        <v>7.2229999999999999</v>
      </c>
      <c r="D36" s="20">
        <v>2.6440000000000001</v>
      </c>
      <c r="E36" s="20">
        <v>4.2300000000000004</v>
      </c>
      <c r="F36" s="20">
        <v>1.0999999999999999E-2</v>
      </c>
      <c r="G36" s="20">
        <v>1.2E-2</v>
      </c>
      <c r="H36" s="20"/>
      <c r="I36" s="20"/>
      <c r="J36" s="20"/>
      <c r="K36" s="20"/>
      <c r="L36" s="20">
        <v>118.99281499999999</v>
      </c>
      <c r="M36" s="20">
        <v>91.457999999999998</v>
      </c>
      <c r="N36" s="20">
        <v>24.841368689999999</v>
      </c>
      <c r="O36" s="20">
        <v>0.70750311999999993</v>
      </c>
      <c r="P36" s="20">
        <v>0.18262724999999996</v>
      </c>
      <c r="Q36" s="20">
        <v>0.44770472</v>
      </c>
      <c r="R36" s="20">
        <v>0.37364108999999995</v>
      </c>
      <c r="S36" s="20">
        <v>0.30621055000000003</v>
      </c>
      <c r="T36" s="20">
        <v>0.14069822000000001</v>
      </c>
      <c r="U36" s="20">
        <v>0.18660693</v>
      </c>
      <c r="V36" s="20">
        <v>0.12698999999999999</v>
      </c>
      <c r="W36" s="20">
        <v>6.9153279999999998E-2</v>
      </c>
      <c r="X36" s="20">
        <v>6.5739590000000001E-2</v>
      </c>
      <c r="Y36" s="20">
        <v>3.9149049999999998E-2</v>
      </c>
      <c r="Z36" s="20">
        <v>3.9149059999999999E-2</v>
      </c>
      <c r="AA36" s="20">
        <v>3.6693110000000001E-2</v>
      </c>
      <c r="AB36" s="20">
        <v>3.6693110000000001E-2</v>
      </c>
      <c r="AC36" s="20">
        <v>7.4053699999999997E-3</v>
      </c>
      <c r="AD36" s="20">
        <v>7.4053699999999997E-3</v>
      </c>
      <c r="AE36" s="21">
        <v>7.4053699999999997E-3</v>
      </c>
    </row>
    <row r="37" spans="2:31" x14ac:dyDescent="0.2">
      <c r="B37" s="19" t="s">
        <v>31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>
        <v>40.74</v>
      </c>
      <c r="N37" s="20">
        <v>189.16818996000001</v>
      </c>
      <c r="O37" s="20">
        <v>392.90361881999996</v>
      </c>
      <c r="P37" s="20">
        <v>1130.6945318200001</v>
      </c>
      <c r="Q37" s="20">
        <v>363.59480070999996</v>
      </c>
      <c r="R37" s="20">
        <v>68.269096559999994</v>
      </c>
      <c r="S37" s="20">
        <v>2.9028659499999998</v>
      </c>
      <c r="T37" s="20">
        <v>0.31629657</v>
      </c>
      <c r="U37" s="20">
        <v>0.89645456000000001</v>
      </c>
      <c r="V37" s="20">
        <v>0.16720751</v>
      </c>
      <c r="W37" s="20">
        <v>0.24046727000000001</v>
      </c>
      <c r="X37" s="20">
        <v>0.59241595000000002</v>
      </c>
      <c r="Y37" s="20">
        <v>0.16220602000000001</v>
      </c>
      <c r="Z37" s="20">
        <v>0.16473726999999999</v>
      </c>
      <c r="AA37" s="20">
        <v>0.18227439000000001</v>
      </c>
      <c r="AB37" s="20">
        <v>2.57778E-3</v>
      </c>
      <c r="AC37" s="20">
        <v>5.8924199999999998E-3</v>
      </c>
      <c r="AD37" s="20">
        <v>5.9779799999999999E-3</v>
      </c>
      <c r="AE37" s="21">
        <v>5.6615900000000002E-3</v>
      </c>
    </row>
    <row r="38" spans="2:31" s="7" customFormat="1" x14ac:dyDescent="0.2">
      <c r="B38" s="16" t="s">
        <v>17</v>
      </c>
      <c r="C38" s="17">
        <v>8970.9300332407001</v>
      </c>
      <c r="D38" s="17">
        <v>11323.8411843256</v>
      </c>
      <c r="E38" s="17">
        <v>13140.128000000001</v>
      </c>
      <c r="F38" s="17">
        <v>15123.901749583199</v>
      </c>
      <c r="G38" s="17">
        <v>16471.880754777801</v>
      </c>
      <c r="H38" s="17">
        <v>16730.380571755599</v>
      </c>
      <c r="I38" s="17">
        <v>16389.151999999998</v>
      </c>
      <c r="J38" s="17">
        <v>15085.387367752399</v>
      </c>
      <c r="K38" s="17">
        <v>14565.360738575799</v>
      </c>
      <c r="L38" s="17">
        <v>14504.907007864002</v>
      </c>
      <c r="M38" s="17">
        <v>16366.162</v>
      </c>
      <c r="N38" s="17">
        <v>18519.6507450602</v>
      </c>
      <c r="O38" s="17">
        <v>22794.288067859801</v>
      </c>
      <c r="P38" s="17">
        <v>28346.072751785799</v>
      </c>
      <c r="Q38" s="17">
        <v>33436.513039455793</v>
      </c>
      <c r="R38" s="17">
        <v>36403.879265168398</v>
      </c>
      <c r="S38" s="17">
        <f t="shared" ref="S38:Y38" si="12">+S39+S44+S49</f>
        <v>44000.830704214102</v>
      </c>
      <c r="T38" s="17">
        <f t="shared" si="12"/>
        <v>52550.801198052744</v>
      </c>
      <c r="U38" s="17">
        <f t="shared" si="12"/>
        <v>63961.267361079997</v>
      </c>
      <c r="V38" s="17">
        <f t="shared" si="12"/>
        <v>86768.587875889993</v>
      </c>
      <c r="W38" s="17">
        <f t="shared" si="12"/>
        <v>106769.90158716001</v>
      </c>
      <c r="X38" s="17">
        <f t="shared" si="12"/>
        <v>111648.17885250998</v>
      </c>
      <c r="Y38" s="17">
        <f t="shared" si="12"/>
        <v>126373.80544731002</v>
      </c>
      <c r="Z38" s="17">
        <f t="shared" ref="Z38:AE38" si="13">+Z39+Z44+Z49</f>
        <v>135616.18225704</v>
      </c>
      <c r="AA38" s="17">
        <f t="shared" si="13"/>
        <v>136972.02937389998</v>
      </c>
      <c r="AB38" s="17">
        <f t="shared" si="13"/>
        <v>151749.79922083</v>
      </c>
      <c r="AC38" s="17">
        <f t="shared" si="13"/>
        <v>161391.18202820999</v>
      </c>
      <c r="AD38" s="17">
        <f t="shared" si="13"/>
        <v>172215.50189042001</v>
      </c>
      <c r="AE38" s="18">
        <f t="shared" si="13"/>
        <v>166984.95750401</v>
      </c>
    </row>
    <row r="39" spans="2:31" x14ac:dyDescent="0.2">
      <c r="B39" s="19" t="s">
        <v>18</v>
      </c>
      <c r="C39" s="20">
        <v>1546.875</v>
      </c>
      <c r="D39" s="20">
        <v>2096.3380000000002</v>
      </c>
      <c r="E39" s="20">
        <v>3038.36</v>
      </c>
      <c r="F39" s="20">
        <v>3578.125</v>
      </c>
      <c r="G39" s="20">
        <v>3804.9470000000001</v>
      </c>
      <c r="H39" s="20">
        <v>4515.8720000000003</v>
      </c>
      <c r="I39" s="20">
        <v>5522.0969999999998</v>
      </c>
      <c r="J39" s="20">
        <v>4881.3220000000001</v>
      </c>
      <c r="K39" s="20">
        <v>6032.2061480000002</v>
      </c>
      <c r="L39" s="20">
        <v>4892.8190190000005</v>
      </c>
      <c r="M39" s="20">
        <v>5854.4489999999996</v>
      </c>
      <c r="N39" s="20">
        <v>7459.2850078299998</v>
      </c>
      <c r="O39" s="20">
        <v>10434.08989026</v>
      </c>
      <c r="P39" s="20">
        <v>14387.859914800001</v>
      </c>
      <c r="Q39" s="20">
        <v>16455.192671199999</v>
      </c>
      <c r="R39" s="20">
        <v>17246.456467045999</v>
      </c>
      <c r="S39" s="20">
        <f t="shared" ref="S39:Y39" si="14">SUM(S40:S43)</f>
        <v>21507.281129050003</v>
      </c>
      <c r="T39" s="20">
        <f t="shared" si="14"/>
        <v>25090.566026070766</v>
      </c>
      <c r="U39" s="20">
        <f t="shared" si="14"/>
        <v>30886.09613754</v>
      </c>
      <c r="V39" s="20">
        <f t="shared" si="14"/>
        <v>40001.592636809997</v>
      </c>
      <c r="W39" s="20">
        <f t="shared" si="14"/>
        <v>51701.830457789998</v>
      </c>
      <c r="X39" s="20">
        <f t="shared" si="14"/>
        <v>47478.109395319996</v>
      </c>
      <c r="Y39" s="20">
        <f t="shared" si="14"/>
        <v>51690.400193330002</v>
      </c>
      <c r="Z39" s="20">
        <f t="shared" ref="Z39:AE39" si="15">SUM(Z40:Z43)</f>
        <v>55218.133107840004</v>
      </c>
      <c r="AA39" s="20">
        <f t="shared" si="15"/>
        <v>50102.68665643</v>
      </c>
      <c r="AB39" s="20">
        <f t="shared" si="15"/>
        <v>58235.892896229998</v>
      </c>
      <c r="AC39" s="20">
        <f t="shared" si="15"/>
        <v>62048.677241450001</v>
      </c>
      <c r="AD39" s="20">
        <f t="shared" si="15"/>
        <v>65509.02936737</v>
      </c>
      <c r="AE39" s="21">
        <f t="shared" si="15"/>
        <v>63829.227124749996</v>
      </c>
    </row>
    <row r="40" spans="2:31" x14ac:dyDescent="0.2">
      <c r="B40" s="19" t="s">
        <v>26</v>
      </c>
      <c r="C40" s="20">
        <v>91.194000000000003</v>
      </c>
      <c r="D40" s="20">
        <v>162.99199999999999</v>
      </c>
      <c r="E40" s="20">
        <v>234.32400000000001</v>
      </c>
      <c r="F40" s="20">
        <v>249.61699999999999</v>
      </c>
      <c r="G40" s="20">
        <v>281.791</v>
      </c>
      <c r="H40" s="20">
        <v>284.78800000000001</v>
      </c>
      <c r="I40" s="20">
        <v>387.46300000000002</v>
      </c>
      <c r="J40" s="20">
        <v>322.529</v>
      </c>
      <c r="K40" s="20">
        <v>439.296626</v>
      </c>
      <c r="L40" s="20">
        <v>836.47439099999997</v>
      </c>
      <c r="M40" s="20">
        <v>1322.1179999999999</v>
      </c>
      <c r="N40" s="20">
        <v>2298.5602200200001</v>
      </c>
      <c r="O40" s="20">
        <v>4353.2413410399995</v>
      </c>
      <c r="P40" s="20">
        <v>5805.9254899000007</v>
      </c>
      <c r="Q40" s="20">
        <v>7183.2871534699989</v>
      </c>
      <c r="R40" s="20">
        <v>10094.357600786998</v>
      </c>
      <c r="S40" s="20">
        <v>13910.7884066025</v>
      </c>
      <c r="T40" s="20">
        <v>17461.211554905502</v>
      </c>
      <c r="U40" s="20">
        <v>22536.506453800001</v>
      </c>
      <c r="V40" s="20">
        <v>30781.999704319998</v>
      </c>
      <c r="W40" s="20">
        <v>41722.853355660001</v>
      </c>
      <c r="X40" s="20">
        <v>36747.633642200002</v>
      </c>
      <c r="Y40" s="20">
        <v>41206.472328110001</v>
      </c>
      <c r="Z40" s="20">
        <v>45095.220459750002</v>
      </c>
      <c r="AA40" s="20">
        <v>39268.22135611</v>
      </c>
      <c r="AB40" s="20">
        <v>46380.553466609999</v>
      </c>
      <c r="AC40" s="20">
        <v>50511.977063140002</v>
      </c>
      <c r="AD40" s="20">
        <v>54041.491622859998</v>
      </c>
      <c r="AE40" s="21">
        <v>56036.295166589996</v>
      </c>
    </row>
    <row r="41" spans="2:31" x14ac:dyDescent="0.2">
      <c r="B41" s="19" t="s">
        <v>27</v>
      </c>
      <c r="C41" s="20">
        <v>1447.9459999999999</v>
      </c>
      <c r="D41" s="20">
        <v>1925.8119999999999</v>
      </c>
      <c r="E41" s="20">
        <v>2801.0390000000002</v>
      </c>
      <c r="F41" s="20">
        <v>3325.7249999999999</v>
      </c>
      <c r="G41" s="20">
        <v>3520.8589999999999</v>
      </c>
      <c r="H41" s="20">
        <v>4231.0839999999998</v>
      </c>
      <c r="I41" s="20">
        <v>5134.634</v>
      </c>
      <c r="J41" s="20">
        <v>4558.7929999999997</v>
      </c>
      <c r="K41" s="20">
        <v>5592.9095219999999</v>
      </c>
      <c r="L41" s="20">
        <v>3912.5293430000002</v>
      </c>
      <c r="M41" s="20">
        <v>4295.0659999999998</v>
      </c>
      <c r="N41" s="20">
        <v>4881.5790528500002</v>
      </c>
      <c r="O41" s="20">
        <v>5339.7306098300005</v>
      </c>
      <c r="P41" s="20">
        <v>6133.9911631900004</v>
      </c>
      <c r="Q41" s="20">
        <v>8032.015162069998</v>
      </c>
      <c r="R41" s="20">
        <v>6682.7924492089996</v>
      </c>
      <c r="S41" s="20">
        <v>7565.2999613575003</v>
      </c>
      <c r="T41" s="20">
        <v>7620.70339234526</v>
      </c>
      <c r="U41" s="20">
        <v>8341.3623910299993</v>
      </c>
      <c r="V41" s="20">
        <v>9209.1396770200008</v>
      </c>
      <c r="W41" s="20">
        <v>9966.9724377399998</v>
      </c>
      <c r="X41" s="20">
        <v>10724.603942580001</v>
      </c>
      <c r="Y41" s="20">
        <v>10473.91149384</v>
      </c>
      <c r="Z41" s="20">
        <v>10117.616074559999</v>
      </c>
      <c r="AA41" s="20">
        <v>10831.011924500001</v>
      </c>
      <c r="AB41" s="20">
        <v>11852.51305938</v>
      </c>
      <c r="AC41" s="20">
        <v>11533.57468982</v>
      </c>
      <c r="AD41" s="20">
        <v>11465.11156071</v>
      </c>
      <c r="AE41" s="21">
        <v>7790.6473619500002</v>
      </c>
    </row>
    <row r="42" spans="2:31" x14ac:dyDescent="0.2">
      <c r="B42" s="19" t="s">
        <v>28</v>
      </c>
      <c r="C42" s="20">
        <v>7.7350000000000003</v>
      </c>
      <c r="D42" s="20">
        <v>7.5339999999999998</v>
      </c>
      <c r="E42" s="20">
        <v>2.9969999999999999</v>
      </c>
      <c r="F42" s="20">
        <v>2.7829999999999999</v>
      </c>
      <c r="G42" s="20">
        <v>2.2970000000000002</v>
      </c>
      <c r="H42" s="20"/>
      <c r="I42" s="20"/>
      <c r="J42" s="20"/>
      <c r="K42" s="20"/>
      <c r="L42" s="20">
        <v>11.202505</v>
      </c>
      <c r="M42" s="20">
        <v>2.4129999999999998</v>
      </c>
      <c r="N42" s="20">
        <v>0.58537108999999998</v>
      </c>
      <c r="O42" s="20">
        <v>1.6363920000000001E-2</v>
      </c>
      <c r="P42" s="20">
        <v>1.5068449999999999E-2</v>
      </c>
      <c r="Q42" s="20">
        <v>2.10983E-3</v>
      </c>
      <c r="R42" s="20">
        <v>2.1007500000000002E-3</v>
      </c>
      <c r="S42" s="20">
        <v>2.0765499999999999E-3</v>
      </c>
      <c r="T42" s="20">
        <v>2.0765499999999999E-3</v>
      </c>
      <c r="U42" s="20">
        <v>0</v>
      </c>
      <c r="V42" s="20">
        <v>0</v>
      </c>
      <c r="W42" s="20"/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1">
        <v>0</v>
      </c>
    </row>
    <row r="43" spans="2:31" x14ac:dyDescent="0.2">
      <c r="B43" s="19" t="s">
        <v>31</v>
      </c>
      <c r="C43" s="20"/>
      <c r="D43" s="20"/>
      <c r="E43" s="20"/>
      <c r="F43" s="20"/>
      <c r="G43" s="20"/>
      <c r="H43" s="20"/>
      <c r="I43" s="20"/>
      <c r="J43" s="20"/>
      <c r="K43" s="20"/>
      <c r="L43" s="20">
        <v>132.61277999999999</v>
      </c>
      <c r="M43" s="20">
        <v>234.852</v>
      </c>
      <c r="N43" s="20">
        <v>278.56036387</v>
      </c>
      <c r="O43" s="20">
        <v>741.10157547000006</v>
      </c>
      <c r="P43" s="20">
        <v>2447.9281932600002</v>
      </c>
      <c r="Q43" s="20">
        <v>1239.8882458300002</v>
      </c>
      <c r="R43" s="20">
        <v>469.30431629999998</v>
      </c>
      <c r="S43" s="20">
        <v>31.190684539999999</v>
      </c>
      <c r="T43" s="20">
        <v>8.6490022700000004</v>
      </c>
      <c r="U43" s="20">
        <v>8.2272927100000004</v>
      </c>
      <c r="V43" s="20">
        <v>10.45325547</v>
      </c>
      <c r="W43" s="20">
        <v>12.00466439</v>
      </c>
      <c r="X43" s="20">
        <v>5.8718105400000002</v>
      </c>
      <c r="Y43" s="20">
        <v>10.016371380000001</v>
      </c>
      <c r="Z43" s="20">
        <v>5.2965735299999999</v>
      </c>
      <c r="AA43" s="20">
        <v>3.4533758200000002</v>
      </c>
      <c r="AB43" s="20">
        <v>2.8263702400000001</v>
      </c>
      <c r="AC43" s="20">
        <v>3.12548849</v>
      </c>
      <c r="AD43" s="20">
        <v>2.4261838</v>
      </c>
      <c r="AE43" s="21">
        <v>2.2845962100000001</v>
      </c>
    </row>
    <row r="44" spans="2:31" x14ac:dyDescent="0.2">
      <c r="B44" s="19" t="s">
        <v>19</v>
      </c>
      <c r="C44" s="20">
        <v>7151.9369999999999</v>
      </c>
      <c r="D44" s="20">
        <v>9018.6319999999996</v>
      </c>
      <c r="E44" s="20">
        <v>9914.7209999999995</v>
      </c>
      <c r="F44" s="20">
        <v>11140.71</v>
      </c>
      <c r="G44" s="20">
        <v>12189.679</v>
      </c>
      <c r="H44" s="20">
        <v>11855.569</v>
      </c>
      <c r="I44" s="20">
        <v>10561.365</v>
      </c>
      <c r="J44" s="20">
        <v>9969.3520000000008</v>
      </c>
      <c r="K44" s="20">
        <v>8343.6132710000002</v>
      </c>
      <c r="L44" s="20">
        <v>9413.3569320000006</v>
      </c>
      <c r="M44" s="20">
        <v>10278.626</v>
      </c>
      <c r="N44" s="20">
        <v>10832.01216199</v>
      </c>
      <c r="O44" s="20">
        <v>12056.758136580002</v>
      </c>
      <c r="P44" s="20">
        <v>13492.330846659999</v>
      </c>
      <c r="Q44" s="20">
        <v>16405.790338549999</v>
      </c>
      <c r="R44" s="20">
        <v>18187.629950885999</v>
      </c>
      <c r="S44" s="20">
        <f t="shared" ref="S44:Y44" si="16">SUM(S45:S48)</f>
        <v>21222.748304147502</v>
      </c>
      <c r="T44" s="20">
        <f t="shared" si="16"/>
        <v>25706.48560722854</v>
      </c>
      <c r="U44" s="20">
        <f t="shared" si="16"/>
        <v>30393.6901435</v>
      </c>
      <c r="V44" s="20">
        <f t="shared" si="16"/>
        <v>43432.389487870001</v>
      </c>
      <c r="W44" s="20">
        <f t="shared" si="16"/>
        <v>51153.017805620002</v>
      </c>
      <c r="X44" s="20">
        <f t="shared" si="16"/>
        <v>58983.195591509997</v>
      </c>
      <c r="Y44" s="20">
        <f t="shared" si="16"/>
        <v>69177.610011850018</v>
      </c>
      <c r="Z44" s="20">
        <f t="shared" ref="Z44:AE44" si="17">SUM(Z45:Z48)</f>
        <v>75025.489728989996</v>
      </c>
      <c r="AA44" s="20">
        <f t="shared" si="17"/>
        <v>81422.798991979987</v>
      </c>
      <c r="AB44" s="20">
        <f t="shared" si="17"/>
        <v>86925.032233099992</v>
      </c>
      <c r="AC44" s="20">
        <f t="shared" si="17"/>
        <v>92973.903939600001</v>
      </c>
      <c r="AD44" s="20">
        <f t="shared" si="17"/>
        <v>100463.97698440999</v>
      </c>
      <c r="AE44" s="21">
        <f t="shared" si="17"/>
        <v>96844.175824140009</v>
      </c>
    </row>
    <row r="45" spans="2:31" x14ac:dyDescent="0.2">
      <c r="B45" s="19" t="s">
        <v>26</v>
      </c>
      <c r="C45" s="20">
        <v>61.417999999999999</v>
      </c>
      <c r="D45" s="20">
        <v>113.13</v>
      </c>
      <c r="E45" s="20">
        <v>122.108</v>
      </c>
      <c r="F45" s="20">
        <v>134.33500000000001</v>
      </c>
      <c r="G45" s="20">
        <v>122.929</v>
      </c>
      <c r="H45" s="20">
        <v>120.212</v>
      </c>
      <c r="I45" s="20">
        <v>94.191999999999993</v>
      </c>
      <c r="J45" s="20">
        <v>52.18</v>
      </c>
      <c r="K45" s="20">
        <v>59.220192000000004</v>
      </c>
      <c r="L45" s="20">
        <v>187.83527699999999</v>
      </c>
      <c r="M45" s="20">
        <v>233.98599999999999</v>
      </c>
      <c r="N45" s="20">
        <v>404.28395094000001</v>
      </c>
      <c r="O45" s="20">
        <v>1082.47083365</v>
      </c>
      <c r="P45" s="20">
        <v>1834.7230892800001</v>
      </c>
      <c r="Q45" s="20">
        <v>5033.01162363</v>
      </c>
      <c r="R45" s="20">
        <v>8340.3545208299984</v>
      </c>
      <c r="S45" s="20">
        <v>13385.5824968</v>
      </c>
      <c r="T45" s="20">
        <v>20529.725093180001</v>
      </c>
      <c r="U45" s="20">
        <v>26975.309936109999</v>
      </c>
      <c r="V45" s="20">
        <v>40214.053437399998</v>
      </c>
      <c r="W45" s="20">
        <v>48096.270156569997</v>
      </c>
      <c r="X45" s="20">
        <v>56326.908351799997</v>
      </c>
      <c r="Y45" s="20">
        <v>66506.565766960004</v>
      </c>
      <c r="Z45" s="20">
        <v>72582.147716010004</v>
      </c>
      <c r="AA45" s="20">
        <v>77796.894332619995</v>
      </c>
      <c r="AB45" s="20">
        <v>82635.577627649996</v>
      </c>
      <c r="AC45" s="20">
        <v>86966.227799929999</v>
      </c>
      <c r="AD45" s="20">
        <v>92573.367480710003</v>
      </c>
      <c r="AE45" s="21">
        <v>90668.698113100007</v>
      </c>
    </row>
    <row r="46" spans="2:31" x14ac:dyDescent="0.2">
      <c r="B46" s="19" t="s">
        <v>27</v>
      </c>
      <c r="C46" s="20">
        <v>6739.5919999999996</v>
      </c>
      <c r="D46" s="20">
        <v>8625.5439999999999</v>
      </c>
      <c r="E46" s="20">
        <v>9529.2189999999991</v>
      </c>
      <c r="F46" s="20">
        <v>10851.888000000001</v>
      </c>
      <c r="G46" s="20">
        <v>11930.656999999999</v>
      </c>
      <c r="H46" s="20">
        <v>11619.585999999999</v>
      </c>
      <c r="I46" s="20">
        <v>10069.295</v>
      </c>
      <c r="J46" s="20">
        <v>9666.0380000000005</v>
      </c>
      <c r="K46" s="20">
        <v>8120.558728</v>
      </c>
      <c r="L46" s="20">
        <v>9001.3012340000005</v>
      </c>
      <c r="M46" s="20">
        <v>9535.5490000000009</v>
      </c>
      <c r="N46" s="20">
        <v>9571.4991974000004</v>
      </c>
      <c r="O46" s="20">
        <v>9658.0882430199999</v>
      </c>
      <c r="P46" s="20">
        <v>9751.5394776100002</v>
      </c>
      <c r="Q46" s="20">
        <v>10294.16605098</v>
      </c>
      <c r="R46" s="20">
        <v>9198.3326070660005</v>
      </c>
      <c r="S46" s="20">
        <v>7430.6631772274995</v>
      </c>
      <c r="T46" s="20">
        <v>5169.8223453585397</v>
      </c>
      <c r="U46" s="20">
        <v>3412.1614070099999</v>
      </c>
      <c r="V46" s="20">
        <v>3213.2802964299999</v>
      </c>
      <c r="W46" s="20">
        <v>3053.7680195900002</v>
      </c>
      <c r="X46" s="20">
        <v>2653.73906601</v>
      </c>
      <c r="Y46" s="20">
        <v>2667.9695512399999</v>
      </c>
      <c r="Z46" s="20">
        <v>2440.9836610399998</v>
      </c>
      <c r="AA46" s="20">
        <v>3625.243242</v>
      </c>
      <c r="AB46" s="20">
        <v>4263.3328269699996</v>
      </c>
      <c r="AC46" s="20">
        <v>5979.1910196700001</v>
      </c>
      <c r="AD46" s="20">
        <v>7848.0907456699997</v>
      </c>
      <c r="AE46" s="21">
        <v>6143.3099910399997</v>
      </c>
    </row>
    <row r="47" spans="2:31" x14ac:dyDescent="0.2">
      <c r="B47" s="19" t="s">
        <v>28</v>
      </c>
      <c r="C47" s="20">
        <v>350.92700000000002</v>
      </c>
      <c r="D47" s="20">
        <v>279.95800000000003</v>
      </c>
      <c r="E47" s="20">
        <v>263.39400000000001</v>
      </c>
      <c r="F47" s="20">
        <v>154.48699999999999</v>
      </c>
      <c r="G47" s="20">
        <v>136.09299999999999</v>
      </c>
      <c r="H47" s="20">
        <v>115.771</v>
      </c>
      <c r="I47" s="20">
        <v>397.87799999999999</v>
      </c>
      <c r="J47" s="20">
        <v>234.98599999999999</v>
      </c>
      <c r="K47" s="20">
        <v>116.52894000000001</v>
      </c>
      <c r="L47" s="20">
        <v>105.789146</v>
      </c>
      <c r="M47" s="20">
        <v>46.351999999999997</v>
      </c>
      <c r="N47" s="20">
        <v>16.72319645</v>
      </c>
      <c r="O47" s="20">
        <v>20.391383100000002</v>
      </c>
      <c r="P47" s="20">
        <v>18.3912874</v>
      </c>
      <c r="Q47" s="20">
        <v>18.342426379999999</v>
      </c>
      <c r="R47" s="20">
        <v>1.432962E-2</v>
      </c>
      <c r="S47" s="20">
        <v>1.072939E-2</v>
      </c>
      <c r="T47" s="20">
        <v>1.0740889999999999E-2</v>
      </c>
      <c r="U47" s="20">
        <v>9.4364099999999992E-3</v>
      </c>
      <c r="V47" s="20">
        <v>9.4455400000000005E-3</v>
      </c>
      <c r="W47" s="20">
        <v>3.7823800000000001E-3</v>
      </c>
      <c r="X47" s="20">
        <v>9.5163699999999997E-3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1"/>
    </row>
    <row r="48" spans="2:31" x14ac:dyDescent="0.2">
      <c r="B48" s="19" t="s">
        <v>31</v>
      </c>
      <c r="C48" s="20"/>
      <c r="D48" s="20"/>
      <c r="E48" s="20"/>
      <c r="F48" s="20"/>
      <c r="G48" s="20"/>
      <c r="H48" s="20"/>
      <c r="I48" s="20"/>
      <c r="J48" s="20">
        <v>16.148</v>
      </c>
      <c r="K48" s="20">
        <v>47.305410999999999</v>
      </c>
      <c r="L48" s="20">
        <v>118.431275</v>
      </c>
      <c r="M48" s="20">
        <v>462.73899999999998</v>
      </c>
      <c r="N48" s="20">
        <v>839.50581720000002</v>
      </c>
      <c r="O48" s="20">
        <v>1295.8076768100002</v>
      </c>
      <c r="P48" s="20">
        <v>1887.6769923700001</v>
      </c>
      <c r="Q48" s="20">
        <v>1060.2702375599999</v>
      </c>
      <c r="R48" s="20">
        <v>648.92849337000007</v>
      </c>
      <c r="S48" s="20">
        <v>406.49190073</v>
      </c>
      <c r="T48" s="20">
        <v>6.9274278000000002</v>
      </c>
      <c r="U48" s="20">
        <v>6.2093639700000001</v>
      </c>
      <c r="V48" s="20">
        <v>5.0463085000000003</v>
      </c>
      <c r="W48" s="20">
        <v>2.9758470799999999</v>
      </c>
      <c r="X48" s="20">
        <v>2.5386573299999999</v>
      </c>
      <c r="Y48" s="20">
        <v>3.0746936499999999</v>
      </c>
      <c r="Z48" s="20">
        <v>2.3583519399999999</v>
      </c>
      <c r="AA48" s="20">
        <v>0.66141735999999995</v>
      </c>
      <c r="AB48" s="20">
        <v>26.12177848</v>
      </c>
      <c r="AC48" s="20">
        <v>28.485119999999998</v>
      </c>
      <c r="AD48" s="20">
        <v>42.518758030000001</v>
      </c>
      <c r="AE48" s="21">
        <v>32.167720000000003</v>
      </c>
    </row>
    <row r="49" spans="2:31" ht="14.25" x14ac:dyDescent="0.2">
      <c r="B49" s="19" t="s">
        <v>59</v>
      </c>
      <c r="C49" s="20">
        <v>272.11803324069996</v>
      </c>
      <c r="D49" s="20">
        <v>208.87118432560001</v>
      </c>
      <c r="E49" s="20">
        <v>187.047</v>
      </c>
      <c r="F49" s="20">
        <v>405.06674958319996</v>
      </c>
      <c r="G49" s="20">
        <v>477.25475477780003</v>
      </c>
      <c r="H49" s="20">
        <v>358.93957175560001</v>
      </c>
      <c r="I49" s="20">
        <v>305.69</v>
      </c>
      <c r="J49" s="20">
        <v>234.71336775239999</v>
      </c>
      <c r="K49" s="20">
        <v>189.5413195758</v>
      </c>
      <c r="L49" s="20">
        <v>198.73105686400001</v>
      </c>
      <c r="M49" s="20">
        <v>233.08699999999999</v>
      </c>
      <c r="N49" s="20">
        <v>228.3535752402</v>
      </c>
      <c r="O49" s="20">
        <v>303.44004101980005</v>
      </c>
      <c r="P49" s="20">
        <v>465.88199032580002</v>
      </c>
      <c r="Q49" s="20">
        <v>575.53002970580008</v>
      </c>
      <c r="R49" s="20">
        <v>969.79284723640001</v>
      </c>
      <c r="S49" s="20">
        <f t="shared" ref="S49:Y49" si="18">SUM(S50:S53)</f>
        <v>1270.8012710166001</v>
      </c>
      <c r="T49" s="20">
        <f t="shared" si="18"/>
        <v>1753.7495647534399</v>
      </c>
      <c r="U49" s="20">
        <f t="shared" si="18"/>
        <v>2681.4810800400001</v>
      </c>
      <c r="V49" s="20">
        <f t="shared" si="18"/>
        <v>3334.6057512099997</v>
      </c>
      <c r="W49" s="20">
        <f t="shared" si="18"/>
        <v>3915.0533237499999</v>
      </c>
      <c r="X49" s="20">
        <f t="shared" si="18"/>
        <v>5186.8738656800006</v>
      </c>
      <c r="Y49" s="20">
        <f t="shared" si="18"/>
        <v>5505.7952421299997</v>
      </c>
      <c r="Z49" s="20">
        <f t="shared" ref="Z49:AE49" si="19">SUM(Z50:Z53)</f>
        <v>5372.5594202100001</v>
      </c>
      <c r="AA49" s="20">
        <f t="shared" si="19"/>
        <v>5446.5437254900007</v>
      </c>
      <c r="AB49" s="20">
        <f t="shared" si="19"/>
        <v>6588.8740915000008</v>
      </c>
      <c r="AC49" s="20">
        <f t="shared" si="19"/>
        <v>6368.6008471599998</v>
      </c>
      <c r="AD49" s="20">
        <f t="shared" si="19"/>
        <v>6242.4955386399997</v>
      </c>
      <c r="AE49" s="21">
        <f t="shared" si="19"/>
        <v>6311.5545551200003</v>
      </c>
    </row>
    <row r="50" spans="2:31" x14ac:dyDescent="0.2">
      <c r="B50" s="19" t="s">
        <v>26</v>
      </c>
      <c r="C50" s="20">
        <v>34.354978000000003</v>
      </c>
      <c r="D50" s="20">
        <v>68.935000000000002</v>
      </c>
      <c r="E50" s="20">
        <v>35.734000000000002</v>
      </c>
      <c r="F50" s="20">
        <v>31.545999999999999</v>
      </c>
      <c r="G50" s="20">
        <v>36.326999999999998</v>
      </c>
      <c r="H50" s="20">
        <v>38.098999999999997</v>
      </c>
      <c r="I50" s="20">
        <v>43.192</v>
      </c>
      <c r="J50" s="20">
        <v>43.802999999999997</v>
      </c>
      <c r="K50" s="20">
        <v>50.147817000000003</v>
      </c>
      <c r="L50" s="20">
        <v>35.307839999999999</v>
      </c>
      <c r="M50" s="20">
        <v>53.472999999999999</v>
      </c>
      <c r="N50" s="20">
        <v>65.53879293</v>
      </c>
      <c r="O50" s="20">
        <v>111.18775099000001</v>
      </c>
      <c r="P50" s="20">
        <v>127.85507364</v>
      </c>
      <c r="Q50" s="20">
        <v>179.89597873</v>
      </c>
      <c r="R50" s="20">
        <v>347.44783822300002</v>
      </c>
      <c r="S50" s="20">
        <v>749.99667697250004</v>
      </c>
      <c r="T50" s="20">
        <v>1282.3012012915401</v>
      </c>
      <c r="U50" s="20">
        <v>1950.4293327099999</v>
      </c>
      <c r="V50" s="20">
        <v>2352.9548375999998</v>
      </c>
      <c r="W50" s="20">
        <v>2948.42108719</v>
      </c>
      <c r="X50" s="20">
        <v>4141.6258745900004</v>
      </c>
      <c r="Y50" s="20">
        <v>4318.4876600899997</v>
      </c>
      <c r="Z50" s="20">
        <v>4399.23912432</v>
      </c>
      <c r="AA50" s="20">
        <v>4280.9194334900003</v>
      </c>
      <c r="AB50" s="20">
        <v>5057.5392548099999</v>
      </c>
      <c r="AC50" s="20">
        <v>4905.0138678000003</v>
      </c>
      <c r="AD50" s="20">
        <v>5007.0498092500002</v>
      </c>
      <c r="AE50" s="21">
        <v>5721.75375325</v>
      </c>
    </row>
    <row r="51" spans="2:31" x14ac:dyDescent="0.2">
      <c r="B51" s="19" t="s">
        <v>27</v>
      </c>
      <c r="C51" s="20">
        <v>231.88776345030001</v>
      </c>
      <c r="D51" s="20">
        <v>139.39168446300002</v>
      </c>
      <c r="E51" s="20">
        <v>151.08799999999999</v>
      </c>
      <c r="F51" s="20">
        <v>346.08874958319996</v>
      </c>
      <c r="G51" s="20">
        <v>439.79775477780004</v>
      </c>
      <c r="H51" s="20">
        <v>320.01857175559996</v>
      </c>
      <c r="I51" s="20">
        <v>261.62099999999998</v>
      </c>
      <c r="J51" s="20">
        <v>189.94636775239999</v>
      </c>
      <c r="K51" s="20">
        <v>138.3676685758</v>
      </c>
      <c r="L51" s="20">
        <v>162.381085864</v>
      </c>
      <c r="M51" s="20">
        <v>178.52</v>
      </c>
      <c r="N51" s="20">
        <v>161.7676964302</v>
      </c>
      <c r="O51" s="20">
        <v>191.31067152980003</v>
      </c>
      <c r="P51" s="20">
        <v>337.1422362358</v>
      </c>
      <c r="Q51" s="20">
        <v>394.74327369580004</v>
      </c>
      <c r="R51" s="20">
        <v>621.44694156339995</v>
      </c>
      <c r="S51" s="20">
        <v>520.54558993410001</v>
      </c>
      <c r="T51" s="20">
        <v>471.44662107046003</v>
      </c>
      <c r="U51" s="20">
        <v>731.05169134000005</v>
      </c>
      <c r="V51" s="20">
        <v>981.65085427999998</v>
      </c>
      <c r="W51" s="20">
        <v>966.63217470999996</v>
      </c>
      <c r="X51" s="20">
        <v>1045.2113079799999</v>
      </c>
      <c r="Y51" s="20">
        <v>1187.2177994599999</v>
      </c>
      <c r="Z51" s="20">
        <v>973.23301839999999</v>
      </c>
      <c r="AA51" s="20">
        <v>1165.5749703900001</v>
      </c>
      <c r="AB51" s="20">
        <v>1531.1881626100001</v>
      </c>
      <c r="AC51" s="20">
        <v>1463.57983076</v>
      </c>
      <c r="AD51" s="20">
        <v>1235.4456584</v>
      </c>
      <c r="AE51" s="21">
        <v>589.80066805000001</v>
      </c>
    </row>
    <row r="52" spans="2:31" x14ac:dyDescent="0.2">
      <c r="B52" s="19" t="s">
        <v>28</v>
      </c>
      <c r="C52" s="20">
        <v>5.8752917903999995</v>
      </c>
      <c r="D52" s="20">
        <v>0.54449986260000005</v>
      </c>
      <c r="E52" s="20">
        <v>0.22500000000000001</v>
      </c>
      <c r="F52" s="20">
        <v>27.431999999999999</v>
      </c>
      <c r="G52" s="20">
        <v>1.1299999999999999</v>
      </c>
      <c r="H52" s="20">
        <v>0.82199999999999995</v>
      </c>
      <c r="I52" s="20">
        <v>0.877</v>
      </c>
      <c r="J52" s="20">
        <v>0.96399999999999997</v>
      </c>
      <c r="K52" s="20">
        <v>1.0258340000000001</v>
      </c>
      <c r="L52" s="20">
        <v>1.0421309999999999</v>
      </c>
      <c r="M52" s="20">
        <v>1.0409999999999999</v>
      </c>
      <c r="N52" s="20">
        <v>1.0265574</v>
      </c>
      <c r="O52" s="20">
        <v>0.94161850000000002</v>
      </c>
      <c r="P52" s="20">
        <v>0.88468044999999995</v>
      </c>
      <c r="Q52" s="20">
        <v>0.85819459999999992</v>
      </c>
      <c r="R52" s="20">
        <v>0.85450081999999994</v>
      </c>
      <c r="S52" s="20">
        <v>0.21116267999999999</v>
      </c>
      <c r="T52" s="20">
        <v>1.68930144E-3</v>
      </c>
      <c r="U52" s="20">
        <v>0</v>
      </c>
      <c r="V52" s="20">
        <v>0</v>
      </c>
      <c r="W52" s="20"/>
      <c r="X52" s="20">
        <v>3.661909E-2</v>
      </c>
      <c r="Y52" s="20">
        <v>8.9716660000000004E-2</v>
      </c>
      <c r="Z52" s="20">
        <v>8.249397E-2</v>
      </c>
      <c r="AA52" s="20">
        <v>4.4452249999999999E-2</v>
      </c>
      <c r="AB52" s="20">
        <v>4.4452249999999999E-2</v>
      </c>
      <c r="AC52" s="20">
        <v>2.19177E-3</v>
      </c>
      <c r="AD52" s="20">
        <v>0</v>
      </c>
      <c r="AE52" s="21">
        <v>0</v>
      </c>
    </row>
    <row r="53" spans="2:31" x14ac:dyDescent="0.2">
      <c r="B53" s="19" t="s">
        <v>65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>
        <v>5.2758579999999999E-2</v>
      </c>
      <c r="N53" s="20">
        <v>2.0528480000000002E-2</v>
      </c>
      <c r="O53" s="20">
        <v>1.9297899999999998E-3</v>
      </c>
      <c r="P53" s="20">
        <v>1.4252249999999999E-2</v>
      </c>
      <c r="Q53" s="20">
        <v>3.2582680000000003E-2</v>
      </c>
      <c r="R53" s="20">
        <v>4.3566629999999995E-2</v>
      </c>
      <c r="S53" s="20">
        <v>4.7841430000000004E-2</v>
      </c>
      <c r="T53" s="20">
        <v>5.3090000000000002E-5</v>
      </c>
      <c r="U53" s="20">
        <v>5.5989999999999998E-5</v>
      </c>
      <c r="V53" s="20">
        <v>5.9330000000000003E-5</v>
      </c>
      <c r="W53" s="20">
        <v>6.1849999999999999E-5</v>
      </c>
      <c r="X53" s="20">
        <v>6.402E-5</v>
      </c>
      <c r="Y53" s="20">
        <v>6.5920000000000006E-5</v>
      </c>
      <c r="Z53" s="20">
        <v>4.7835200000000003E-3</v>
      </c>
      <c r="AA53" s="20">
        <v>4.8693599999999997E-3</v>
      </c>
      <c r="AB53" s="20">
        <v>0.10222183</v>
      </c>
      <c r="AC53" s="20">
        <v>4.9568299999999997E-3</v>
      </c>
      <c r="AD53" s="20">
        <v>7.0989999999999996E-5</v>
      </c>
      <c r="AE53" s="21">
        <v>1.3381999999999999E-4</v>
      </c>
    </row>
    <row r="54" spans="2:31" x14ac:dyDescent="0.2">
      <c r="B54" s="16" t="s">
        <v>40</v>
      </c>
      <c r="C54" s="17">
        <v>4362.4399999999996</v>
      </c>
      <c r="D54" s="17">
        <v>5001.3429459899999</v>
      </c>
      <c r="E54" s="17">
        <v>4047.8501093499995</v>
      </c>
      <c r="F54" s="17">
        <v>4135.433</v>
      </c>
      <c r="G54" s="17">
        <v>4463.4995659999995</v>
      </c>
      <c r="H54" s="17">
        <v>4448.2040309999993</v>
      </c>
      <c r="I54" s="17">
        <v>4921.8119999999999</v>
      </c>
      <c r="J54" s="17">
        <v>4398.9234040000001</v>
      </c>
      <c r="K54" s="17">
        <v>5061.4293320000006</v>
      </c>
      <c r="L54" s="17">
        <v>6074.6400809999996</v>
      </c>
      <c r="M54" s="17">
        <v>7471.6959999999999</v>
      </c>
      <c r="N54" s="17">
        <v>12472.993329672299</v>
      </c>
      <c r="O54" s="17">
        <v>14685.3820432415</v>
      </c>
      <c r="P54" s="17">
        <v>21002.551636489981</v>
      </c>
      <c r="Q54" s="17">
        <v>21640.158532742065</v>
      </c>
      <c r="R54" s="17">
        <v>29382.502654798805</v>
      </c>
      <c r="S54" s="17">
        <f t="shared" ref="S54:Y54" si="20">+S55+S60+S64+S68</f>
        <v>37024.781898647969</v>
      </c>
      <c r="T54" s="17">
        <f t="shared" si="20"/>
        <v>48122.818362642145</v>
      </c>
      <c r="U54" s="17">
        <f t="shared" si="20"/>
        <v>57022.829923711608</v>
      </c>
      <c r="V54" s="17">
        <f t="shared" si="20"/>
        <v>56559.803216354238</v>
      </c>
      <c r="W54" s="17">
        <f t="shared" si="20"/>
        <v>48285.583930071734</v>
      </c>
      <c r="X54" s="17">
        <f t="shared" si="20"/>
        <v>45205.351361276713</v>
      </c>
      <c r="Y54" s="17">
        <f t="shared" si="20"/>
        <v>44731.270006504048</v>
      </c>
      <c r="Z54" s="17">
        <f t="shared" ref="Z54:AE54" si="21">+Z55+Z60+Z64+Z68</f>
        <v>38075.036525944437</v>
      </c>
      <c r="AA54" s="17">
        <f t="shared" si="21"/>
        <v>34949.052117532694</v>
      </c>
      <c r="AB54" s="17">
        <f t="shared" si="21"/>
        <v>33857.158780998769</v>
      </c>
      <c r="AC54" s="17">
        <f t="shared" si="21"/>
        <v>35638.712428374201</v>
      </c>
      <c r="AD54" s="17">
        <f t="shared" si="21"/>
        <v>31420.24779563622</v>
      </c>
      <c r="AE54" s="18">
        <f t="shared" si="21"/>
        <v>33736.475507624738</v>
      </c>
    </row>
    <row r="55" spans="2:31" x14ac:dyDescent="0.2">
      <c r="B55" s="19" t="s">
        <v>20</v>
      </c>
      <c r="C55" s="20">
        <v>3611.7130000000002</v>
      </c>
      <c r="D55" s="20">
        <v>4187.8069459899998</v>
      </c>
      <c r="E55" s="20">
        <v>3213.03349235</v>
      </c>
      <c r="F55" s="20">
        <v>3259.4389999999999</v>
      </c>
      <c r="G55" s="20">
        <v>3332.6589779999999</v>
      </c>
      <c r="H55" s="20">
        <v>3419.7531639999997</v>
      </c>
      <c r="I55" s="20">
        <v>3587.1179999999999</v>
      </c>
      <c r="J55" s="20">
        <v>3231.6032700000001</v>
      </c>
      <c r="K55" s="20">
        <v>3562.3335569999999</v>
      </c>
      <c r="L55" s="20">
        <v>4123.6296439999996</v>
      </c>
      <c r="M55" s="20">
        <v>3968.1729999999998</v>
      </c>
      <c r="N55" s="20">
        <v>6000.4662128111404</v>
      </c>
      <c r="O55" s="20">
        <v>7669.1719824266902</v>
      </c>
      <c r="P55" s="20">
        <v>10368.264383273283</v>
      </c>
      <c r="Q55" s="20">
        <v>13893.727348450566</v>
      </c>
      <c r="R55" s="20">
        <v>19040.859175708607</v>
      </c>
      <c r="S55" s="20">
        <f t="shared" ref="S55:Y55" si="22">SUM(S56:S59)</f>
        <v>21088.796947820971</v>
      </c>
      <c r="T55" s="20">
        <f t="shared" si="22"/>
        <v>26523.652931622149</v>
      </c>
      <c r="U55" s="20">
        <f t="shared" si="22"/>
        <v>30032.468377260207</v>
      </c>
      <c r="V55" s="20">
        <f t="shared" si="22"/>
        <v>28015.117020777841</v>
      </c>
      <c r="W55" s="20">
        <f t="shared" si="22"/>
        <v>21350.593412522336</v>
      </c>
      <c r="X55" s="20">
        <f t="shared" si="22"/>
        <v>23105.455901565518</v>
      </c>
      <c r="Y55" s="20">
        <f t="shared" si="22"/>
        <v>24084.396138707649</v>
      </c>
      <c r="Z55" s="20">
        <f t="shared" ref="Z55:AE55" si="23">SUM(Z56:Z59)</f>
        <v>18982.08735932464</v>
      </c>
      <c r="AA55" s="20">
        <f t="shared" si="23"/>
        <v>17766.613967000896</v>
      </c>
      <c r="AB55" s="20">
        <f t="shared" si="23"/>
        <v>18616.294343491169</v>
      </c>
      <c r="AC55" s="20">
        <f t="shared" si="23"/>
        <v>19117.149243217798</v>
      </c>
      <c r="AD55" s="20">
        <f t="shared" si="23"/>
        <v>12854.626013470219</v>
      </c>
      <c r="AE55" s="21">
        <f t="shared" si="23"/>
        <v>19208.130022769736</v>
      </c>
    </row>
    <row r="56" spans="2:31" x14ac:dyDescent="0.2">
      <c r="B56" s="19" t="s">
        <v>26</v>
      </c>
      <c r="C56" s="20">
        <v>669.08399999999995</v>
      </c>
      <c r="D56" s="20">
        <v>906.84294599000009</v>
      </c>
      <c r="E56" s="20">
        <v>1222.8281533500001</v>
      </c>
      <c r="F56" s="20">
        <v>1242.991</v>
      </c>
      <c r="G56" s="20">
        <v>1157.4102290000001</v>
      </c>
      <c r="H56" s="20">
        <v>1316.4932749999998</v>
      </c>
      <c r="I56" s="20">
        <v>1440.5530000000001</v>
      </c>
      <c r="J56" s="20">
        <v>1304.7960870000002</v>
      </c>
      <c r="K56" s="20">
        <v>972.73847999999998</v>
      </c>
      <c r="L56" s="20">
        <v>1393.3960709999999</v>
      </c>
      <c r="M56" s="20">
        <v>1654.1030000000001</v>
      </c>
      <c r="N56" s="20">
        <v>3490.4343666099999</v>
      </c>
      <c r="O56" s="20">
        <v>4906.0247600900002</v>
      </c>
      <c r="P56" s="20">
        <v>6507.8298074300001</v>
      </c>
      <c r="Q56" s="20">
        <v>8578.2605287899969</v>
      </c>
      <c r="R56" s="20">
        <v>11769.214099129998</v>
      </c>
      <c r="S56" s="20">
        <v>14187.0648759</v>
      </c>
      <c r="T56" s="20">
        <v>10904.464954659999</v>
      </c>
      <c r="U56" s="20">
        <v>14459.276312559999</v>
      </c>
      <c r="V56" s="20">
        <v>16428.919933140001</v>
      </c>
      <c r="W56" s="20">
        <v>10512.633696409999</v>
      </c>
      <c r="X56" s="20">
        <v>12953.1309673</v>
      </c>
      <c r="Y56" s="20">
        <v>10416.25858234</v>
      </c>
      <c r="Z56" s="20">
        <v>10184.935242879999</v>
      </c>
      <c r="AA56" s="20">
        <v>9744.5043727600005</v>
      </c>
      <c r="AB56" s="20">
        <v>11805.76634437</v>
      </c>
      <c r="AC56" s="20">
        <v>11831.07151786</v>
      </c>
      <c r="AD56" s="20">
        <v>7136.5856153499999</v>
      </c>
      <c r="AE56" s="21">
        <v>11328.322433220001</v>
      </c>
    </row>
    <row r="57" spans="2:31" x14ac:dyDescent="0.2">
      <c r="B57" s="19" t="s">
        <v>27</v>
      </c>
      <c r="C57" s="20">
        <v>1100.828</v>
      </c>
      <c r="D57" s="20">
        <v>1431.396</v>
      </c>
      <c r="E57" s="20">
        <v>1567.9700149999999</v>
      </c>
      <c r="F57" s="20">
        <v>1528.433</v>
      </c>
      <c r="G57" s="20">
        <v>1715.7388410000001</v>
      </c>
      <c r="H57" s="20">
        <v>1858.5490770000001</v>
      </c>
      <c r="I57" s="20">
        <v>1896.6859999999999</v>
      </c>
      <c r="J57" s="20">
        <v>1683.7138710000002</v>
      </c>
      <c r="K57" s="20">
        <v>2382.4142609999999</v>
      </c>
      <c r="L57" s="20">
        <v>2527.5696969999999</v>
      </c>
      <c r="M57" s="20">
        <v>1931.789</v>
      </c>
      <c r="N57" s="20">
        <v>1901.3862917606</v>
      </c>
      <c r="O57" s="20">
        <v>1758.8880093749999</v>
      </c>
      <c r="P57" s="20">
        <v>2775.7849647201992</v>
      </c>
      <c r="Q57" s="20">
        <v>3804.1292056829998</v>
      </c>
      <c r="R57" s="20">
        <v>5374.2601099768008</v>
      </c>
      <c r="S57" s="20">
        <v>4461.9080529131998</v>
      </c>
      <c r="T57" s="20">
        <v>13090.533399955801</v>
      </c>
      <c r="U57" s="20">
        <v>12572.796820735201</v>
      </c>
      <c r="V57" s="20">
        <v>8071.7190757480003</v>
      </c>
      <c r="W57" s="20">
        <v>6825.8232109685996</v>
      </c>
      <c r="X57" s="20">
        <v>5652.1615372932001</v>
      </c>
      <c r="Y57" s="20">
        <v>8728.6170173766004</v>
      </c>
      <c r="Z57" s="20">
        <v>7287.6536607974003</v>
      </c>
      <c r="AA57" s="20">
        <v>7910.0435630825996</v>
      </c>
      <c r="AB57" s="20">
        <v>6504.2970795929996</v>
      </c>
      <c r="AC57" s="20">
        <v>6795.2486497055997</v>
      </c>
      <c r="AD57" s="20">
        <v>5624.8507008054003</v>
      </c>
      <c r="AE57" s="21">
        <v>7620.8665148997998</v>
      </c>
    </row>
    <row r="58" spans="2:31" x14ac:dyDescent="0.2">
      <c r="B58" s="19" t="s">
        <v>28</v>
      </c>
      <c r="C58" s="20">
        <v>1841.8009999999999</v>
      </c>
      <c r="D58" s="20">
        <v>1849.568</v>
      </c>
      <c r="E58" s="20">
        <v>422.23532400000005</v>
      </c>
      <c r="F58" s="20">
        <v>488.01499999999999</v>
      </c>
      <c r="G58" s="20">
        <v>459.509908</v>
      </c>
      <c r="H58" s="20">
        <v>244.710812</v>
      </c>
      <c r="I58" s="20">
        <v>249.87899999999999</v>
      </c>
      <c r="J58" s="20">
        <v>243.093312</v>
      </c>
      <c r="K58" s="20">
        <v>207.18081599999999</v>
      </c>
      <c r="L58" s="20">
        <v>202.66387599999999</v>
      </c>
      <c r="M58" s="20">
        <v>160.70599999999999</v>
      </c>
      <c r="N58" s="20">
        <v>143.25040461680001</v>
      </c>
      <c r="O58" s="20">
        <v>136.96773020079999</v>
      </c>
      <c r="P58" s="20">
        <v>115.09207844039999</v>
      </c>
      <c r="Q58" s="20">
        <v>108.93660874109999</v>
      </c>
      <c r="R58" s="20">
        <v>102.89386957060002</v>
      </c>
      <c r="S58" s="20">
        <v>92.997620183999999</v>
      </c>
      <c r="T58" s="20">
        <v>72.352153214599994</v>
      </c>
      <c r="U58" s="20">
        <v>68.824376056800006</v>
      </c>
      <c r="V58" s="20">
        <v>59.537060136400001</v>
      </c>
      <c r="W58" s="20">
        <v>56.755312849200003</v>
      </c>
      <c r="X58" s="20">
        <v>48.289872194200001</v>
      </c>
      <c r="Y58" s="20">
        <v>18.3917465046</v>
      </c>
      <c r="Z58" s="20">
        <v>16.7397934032</v>
      </c>
      <c r="AA58" s="20">
        <v>16.6399844506</v>
      </c>
      <c r="AB58" s="20">
        <v>16.6399844506</v>
      </c>
      <c r="AC58" s="20">
        <v>16.930769903600002</v>
      </c>
      <c r="AD58" s="20">
        <v>16.990102935399999</v>
      </c>
      <c r="AE58" s="21">
        <v>16.990102935399999</v>
      </c>
    </row>
    <row r="59" spans="2:31" x14ac:dyDescent="0.2">
      <c r="B59" s="19" t="s">
        <v>31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>
        <v>221.57400000000001</v>
      </c>
      <c r="N59" s="20">
        <v>465.395149823743</v>
      </c>
      <c r="O59" s="20">
        <v>867.29148276088506</v>
      </c>
      <c r="P59" s="20">
        <v>969.55753268268427</v>
      </c>
      <c r="Q59" s="20">
        <v>1402.4010052364699</v>
      </c>
      <c r="R59" s="20">
        <v>1794.4910970312085</v>
      </c>
      <c r="S59" s="20">
        <v>2346.82639882377</v>
      </c>
      <c r="T59" s="20">
        <v>2456.3024237917498</v>
      </c>
      <c r="U59" s="20">
        <v>2931.5708679082099</v>
      </c>
      <c r="V59" s="20">
        <v>3454.94095175344</v>
      </c>
      <c r="W59" s="20">
        <v>3955.3811922945401</v>
      </c>
      <c r="X59" s="20">
        <v>4451.8735247781196</v>
      </c>
      <c r="Y59" s="20">
        <v>4921.12879248645</v>
      </c>
      <c r="Z59" s="20">
        <v>1492.7586622440399</v>
      </c>
      <c r="AA59" s="20">
        <v>95.426046707692805</v>
      </c>
      <c r="AB59" s="20">
        <v>289.590935077567</v>
      </c>
      <c r="AC59" s="20">
        <v>473.89830574859502</v>
      </c>
      <c r="AD59" s="20">
        <v>76.199594379418997</v>
      </c>
      <c r="AE59" s="21">
        <v>241.95097171453401</v>
      </c>
    </row>
    <row r="60" spans="2:31" x14ac:dyDescent="0.2">
      <c r="B60" s="19" t="s">
        <v>21</v>
      </c>
      <c r="C60" s="20">
        <v>132.21299999999999</v>
      </c>
      <c r="D60" s="20">
        <v>113.318</v>
      </c>
      <c r="E60" s="20">
        <v>91.307725999999988</v>
      </c>
      <c r="F60" s="20">
        <v>177.36699999999999</v>
      </c>
      <c r="G60" s="20">
        <v>251.31272100000001</v>
      </c>
      <c r="H60" s="20">
        <v>256.19895700000001</v>
      </c>
      <c r="I60" s="20">
        <v>169.458</v>
      </c>
      <c r="J60" s="20">
        <v>108.26337400000001</v>
      </c>
      <c r="K60" s="20">
        <v>185.454733</v>
      </c>
      <c r="L60" s="20">
        <v>296.45012200000002</v>
      </c>
      <c r="M60" s="20">
        <v>306.01900000000001</v>
      </c>
      <c r="N60" s="20">
        <v>440.70145364080003</v>
      </c>
      <c r="O60" s="20">
        <v>670.38300511919988</v>
      </c>
      <c r="P60" s="20">
        <v>1071.7364997532</v>
      </c>
      <c r="Q60" s="20">
        <v>1448.0862597232001</v>
      </c>
      <c r="R60" s="20">
        <v>1791.6497250299999</v>
      </c>
      <c r="S60" s="20">
        <f t="shared" ref="S60:Y60" si="24">SUM(S61:S63)</f>
        <v>2929.2770814016003</v>
      </c>
      <c r="T60" s="20">
        <f t="shared" si="24"/>
        <v>4127.3815343515998</v>
      </c>
      <c r="U60" s="20">
        <f t="shared" si="24"/>
        <v>4798.8334388716003</v>
      </c>
      <c r="V60" s="20">
        <f t="shared" si="24"/>
        <v>5659.9615156344007</v>
      </c>
      <c r="W60" s="20">
        <f t="shared" si="24"/>
        <v>6024.0715358844</v>
      </c>
      <c r="X60" s="20">
        <f t="shared" si="24"/>
        <v>6461.2882920443999</v>
      </c>
      <c r="Y60" s="20">
        <f t="shared" si="24"/>
        <v>6977.1246994844005</v>
      </c>
      <c r="Z60" s="20">
        <f t="shared" ref="Z60:AE60" si="25">SUM(Z61:Z63)</f>
        <v>7474.9838646943999</v>
      </c>
      <c r="AA60" s="20">
        <f t="shared" si="25"/>
        <v>7656.0376414344</v>
      </c>
      <c r="AB60" s="20">
        <f t="shared" si="25"/>
        <v>7146.8233333044</v>
      </c>
      <c r="AC60" s="20">
        <f t="shared" si="25"/>
        <v>6602.4389740744</v>
      </c>
      <c r="AD60" s="20">
        <f t="shared" si="25"/>
        <v>6729.4011988044003</v>
      </c>
      <c r="AE60" s="21">
        <f t="shared" si="25"/>
        <v>6675.6467402744001</v>
      </c>
    </row>
    <row r="61" spans="2:31" x14ac:dyDescent="0.2">
      <c r="B61" s="19" t="s">
        <v>26</v>
      </c>
      <c r="C61" s="20">
        <v>130.489</v>
      </c>
      <c r="D61" s="20">
        <v>111.40300000000001</v>
      </c>
      <c r="E61" s="20">
        <v>89.212084000000004</v>
      </c>
      <c r="F61" s="20">
        <v>175.19300000000001</v>
      </c>
      <c r="G61" s="20">
        <v>250.69734700000001</v>
      </c>
      <c r="H61" s="20">
        <v>255.59998199999998</v>
      </c>
      <c r="I61" s="20">
        <v>168.834</v>
      </c>
      <c r="J61" s="20">
        <v>107.57767200000001</v>
      </c>
      <c r="K61" s="20">
        <v>185.06938200000002</v>
      </c>
      <c r="L61" s="20">
        <v>296.45012200000002</v>
      </c>
      <c r="M61" s="20">
        <v>305.62599999999998</v>
      </c>
      <c r="N61" s="20">
        <v>440.31068259</v>
      </c>
      <c r="O61" s="20">
        <v>670.00997398999993</v>
      </c>
      <c r="P61" s="20">
        <v>1071.39303516</v>
      </c>
      <c r="Q61" s="20">
        <v>1447.7427951300001</v>
      </c>
      <c r="R61" s="20">
        <v>1791.6497250299999</v>
      </c>
      <c r="S61" s="20">
        <v>2928.9390373400001</v>
      </c>
      <c r="T61" s="20">
        <v>4127.0434902899997</v>
      </c>
      <c r="U61" s="20">
        <v>4798.4953948100001</v>
      </c>
      <c r="V61" s="20">
        <v>5659.8933338200004</v>
      </c>
      <c r="W61" s="20">
        <v>6024.0033540699997</v>
      </c>
      <c r="X61" s="20">
        <v>6461.2201102299996</v>
      </c>
      <c r="Y61" s="20">
        <v>6977.0565176700002</v>
      </c>
      <c r="Z61" s="20">
        <v>7474.9156828799996</v>
      </c>
      <c r="AA61" s="20">
        <v>7655.9694596199997</v>
      </c>
      <c r="AB61" s="20">
        <v>7146.7551514899997</v>
      </c>
      <c r="AC61" s="20">
        <v>6602.3707922599997</v>
      </c>
      <c r="AD61" s="20">
        <v>6729.33301699</v>
      </c>
      <c r="AE61" s="21">
        <v>6675.5785584599998</v>
      </c>
    </row>
    <row r="62" spans="2:31" x14ac:dyDescent="0.2">
      <c r="B62" s="19" t="s">
        <v>27</v>
      </c>
      <c r="C62" s="20">
        <v>0</v>
      </c>
      <c r="D62" s="20">
        <v>0</v>
      </c>
      <c r="E62" s="20">
        <v>0</v>
      </c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1"/>
    </row>
    <row r="63" spans="2:31" x14ac:dyDescent="0.2">
      <c r="B63" s="19" t="s">
        <v>28</v>
      </c>
      <c r="C63" s="20">
        <v>1.724</v>
      </c>
      <c r="D63" s="20">
        <v>1.915</v>
      </c>
      <c r="E63" s="20">
        <v>2.0956419999999998</v>
      </c>
      <c r="F63" s="20">
        <v>2.1739999999999999</v>
      </c>
      <c r="G63" s="20">
        <v>0.61537399999999998</v>
      </c>
      <c r="H63" s="20">
        <v>0.59897500000000004</v>
      </c>
      <c r="I63" s="20">
        <v>0.624</v>
      </c>
      <c r="J63" s="20">
        <v>0.68570200000000003</v>
      </c>
      <c r="K63" s="20">
        <v>0.385351</v>
      </c>
      <c r="L63" s="20">
        <v>0.39619199999999999</v>
      </c>
      <c r="M63" s="20">
        <v>0.39400000000000002</v>
      </c>
      <c r="N63" s="20">
        <v>0.39077105080000002</v>
      </c>
      <c r="O63" s="20">
        <v>0.37303112920000003</v>
      </c>
      <c r="P63" s="20">
        <v>0.34346459319999995</v>
      </c>
      <c r="Q63" s="20">
        <v>0.34346459319999995</v>
      </c>
      <c r="R63" s="20">
        <v>0.34198626640000002</v>
      </c>
      <c r="S63" s="20">
        <v>0.3380440616</v>
      </c>
      <c r="T63" s="20">
        <v>0.3380440616</v>
      </c>
      <c r="U63" s="20">
        <v>0.3380440616</v>
      </c>
      <c r="V63" s="20">
        <v>6.8181814399999999E-2</v>
      </c>
      <c r="W63" s="20">
        <v>6.8181814399999999E-2</v>
      </c>
      <c r="X63" s="20">
        <v>6.8181814399999999E-2</v>
      </c>
      <c r="Y63" s="20">
        <v>6.8181814399999999E-2</v>
      </c>
      <c r="Z63" s="20">
        <v>6.8181814399999999E-2</v>
      </c>
      <c r="AA63" s="20">
        <v>6.8181814399999999E-2</v>
      </c>
      <c r="AB63" s="20">
        <v>6.8181814399999999E-2</v>
      </c>
      <c r="AC63" s="20">
        <v>6.8181814399999999E-2</v>
      </c>
      <c r="AD63" s="20">
        <v>6.8181814399999999E-2</v>
      </c>
      <c r="AE63" s="21">
        <v>6.8181814399999999E-2</v>
      </c>
    </row>
    <row r="64" spans="2:31" x14ac:dyDescent="0.2">
      <c r="B64" s="19" t="s">
        <v>22</v>
      </c>
      <c r="C64" s="20">
        <v>206.167</v>
      </c>
      <c r="D64" s="20">
        <v>343.226</v>
      </c>
      <c r="E64" s="20">
        <v>331.02266800000001</v>
      </c>
      <c r="F64" s="20">
        <v>461.66</v>
      </c>
      <c r="G64" s="20">
        <v>469.40232600000002</v>
      </c>
      <c r="H64" s="20">
        <v>486.45419799999996</v>
      </c>
      <c r="I64" s="20">
        <v>684.82799999999997</v>
      </c>
      <c r="J64" s="20">
        <v>898.43847500000004</v>
      </c>
      <c r="K64" s="20">
        <v>1194.2760470000001</v>
      </c>
      <c r="L64" s="20">
        <v>1514.055574</v>
      </c>
      <c r="M64" s="20">
        <v>3092.6469999999999</v>
      </c>
      <c r="N64" s="20">
        <v>4732.3362176936998</v>
      </c>
      <c r="O64" s="20">
        <v>5703.7205347391</v>
      </c>
      <c r="P64" s="20">
        <v>6060.1502771793994</v>
      </c>
      <c r="Q64" s="20">
        <v>4904.5293951595995</v>
      </c>
      <c r="R64" s="20">
        <v>7149.1595045942004</v>
      </c>
      <c r="S64" s="20">
        <f t="shared" ref="S64:Y64" si="26">SUM(S65:S67)</f>
        <v>10997.6597481198</v>
      </c>
      <c r="T64" s="20">
        <f t="shared" si="26"/>
        <v>13879.102320947801</v>
      </c>
      <c r="U64" s="20">
        <f t="shared" si="26"/>
        <v>15040.875767203601</v>
      </c>
      <c r="V64" s="20">
        <f t="shared" si="26"/>
        <v>11780.132019612</v>
      </c>
      <c r="W64" s="20">
        <f t="shared" si="26"/>
        <v>9464.8863643254008</v>
      </c>
      <c r="X64" s="20">
        <f t="shared" si="26"/>
        <v>6383.7266930349997</v>
      </c>
      <c r="Y64" s="20">
        <f t="shared" si="26"/>
        <v>6410.9484990248002</v>
      </c>
      <c r="Z64" s="20">
        <f t="shared" ref="Z64:AE64" si="27">SUM(Z65:Z67)</f>
        <v>7762.8494598334</v>
      </c>
      <c r="AA64" s="20">
        <f t="shared" si="27"/>
        <v>6502.6417953538003</v>
      </c>
      <c r="AB64" s="20">
        <f t="shared" si="27"/>
        <v>6450.1641057777997</v>
      </c>
      <c r="AC64" s="20">
        <f t="shared" si="27"/>
        <v>6870.7553419839996</v>
      </c>
      <c r="AD64" s="20">
        <f t="shared" si="27"/>
        <v>7491.7878750237996</v>
      </c>
      <c r="AE64" s="21">
        <f t="shared" si="27"/>
        <v>5565.5932552981994</v>
      </c>
    </row>
    <row r="65" spans="2:31" x14ac:dyDescent="0.2">
      <c r="B65" s="19" t="s">
        <v>26</v>
      </c>
      <c r="C65" s="20">
        <v>179.89699999999999</v>
      </c>
      <c r="D65" s="20">
        <v>235.80699999999999</v>
      </c>
      <c r="E65" s="20">
        <v>191.86726099999998</v>
      </c>
      <c r="F65" s="20">
        <v>335.10300000000001</v>
      </c>
      <c r="G65" s="20">
        <v>224.95972499999999</v>
      </c>
      <c r="H65" s="20">
        <v>403.30207200000001</v>
      </c>
      <c r="I65" s="20">
        <v>557.63499999999999</v>
      </c>
      <c r="J65" s="20">
        <v>789.736582</v>
      </c>
      <c r="K65" s="20">
        <v>921.04570999999999</v>
      </c>
      <c r="L65" s="20">
        <v>1298.0433860000001</v>
      </c>
      <c r="M65" s="20">
        <v>2910.8969999999999</v>
      </c>
      <c r="N65" s="20">
        <v>4627.2750965300002</v>
      </c>
      <c r="O65" s="20">
        <v>5619.8923181700002</v>
      </c>
      <c r="P65" s="20">
        <v>6016.5230536199997</v>
      </c>
      <c r="Q65" s="20">
        <v>4845.9536498199996</v>
      </c>
      <c r="R65" s="20">
        <v>7122.95143482</v>
      </c>
      <c r="S65" s="20">
        <v>10959.70344406</v>
      </c>
      <c r="T65" s="20">
        <v>13863.91418333</v>
      </c>
      <c r="U65" s="20">
        <v>15027.04004408</v>
      </c>
      <c r="V65" s="20">
        <v>11767.612905829999</v>
      </c>
      <c r="W65" s="20">
        <v>9455.1942278000006</v>
      </c>
      <c r="X65" s="20">
        <v>6374.1193505000001</v>
      </c>
      <c r="Y65" s="20">
        <v>6399.65063345</v>
      </c>
      <c r="Z65" s="20">
        <v>7752.74259652</v>
      </c>
      <c r="AA65" s="20">
        <v>6493.1581380699999</v>
      </c>
      <c r="AB65" s="20">
        <v>6440.5466551700001</v>
      </c>
      <c r="AC65" s="20">
        <v>6864.7106673899998</v>
      </c>
      <c r="AD65" s="20">
        <v>7485.7431940500001</v>
      </c>
      <c r="AE65" s="21">
        <v>5559.5485740499998</v>
      </c>
    </row>
    <row r="66" spans="2:31" x14ac:dyDescent="0.2">
      <c r="B66" s="19" t="s">
        <v>27</v>
      </c>
      <c r="C66" s="20">
        <v>26.262</v>
      </c>
      <c r="D66" s="20">
        <v>107.419</v>
      </c>
      <c r="E66" s="20">
        <v>139.155407</v>
      </c>
      <c r="F66" s="20">
        <v>126.557</v>
      </c>
      <c r="G66" s="20">
        <v>244.442601</v>
      </c>
      <c r="H66" s="20">
        <v>83.15212600000001</v>
      </c>
      <c r="I66" s="20">
        <v>127.193</v>
      </c>
      <c r="J66" s="20">
        <v>108.701893</v>
      </c>
      <c r="K66" s="20">
        <v>273.23033700000002</v>
      </c>
      <c r="L66" s="20">
        <v>216.01218800000001</v>
      </c>
      <c r="M66" s="20">
        <v>181.75</v>
      </c>
      <c r="N66" s="20">
        <v>105.06112116369999</v>
      </c>
      <c r="O66" s="20">
        <v>83.828216569099993</v>
      </c>
      <c r="P66" s="20">
        <v>43.627223559400001</v>
      </c>
      <c r="Q66" s="20">
        <v>58.575745339599997</v>
      </c>
      <c r="R66" s="20">
        <v>26.208069774200002</v>
      </c>
      <c r="S66" s="20">
        <v>37.956304059799997</v>
      </c>
      <c r="T66" s="20">
        <v>15.188137617800001</v>
      </c>
      <c r="U66" s="20">
        <v>13.835723123599999</v>
      </c>
      <c r="V66" s="20">
        <v>12.519113782</v>
      </c>
      <c r="W66" s="20">
        <v>9.6921365254000005</v>
      </c>
      <c r="X66" s="20">
        <v>9.6073425350000008</v>
      </c>
      <c r="Y66" s="20">
        <v>11.297865574799999</v>
      </c>
      <c r="Z66" s="20">
        <v>10.1068633134</v>
      </c>
      <c r="AA66" s="20">
        <v>9.4836572837999995</v>
      </c>
      <c r="AB66" s="20">
        <v>9.6174506078000004</v>
      </c>
      <c r="AC66" s="20">
        <v>6.044674594</v>
      </c>
      <c r="AD66" s="20">
        <v>6.0446809738000002</v>
      </c>
      <c r="AE66" s="21">
        <v>6.0446812481999999</v>
      </c>
    </row>
    <row r="67" spans="2:31" x14ac:dyDescent="0.2">
      <c r="B67" s="19" t="s">
        <v>28</v>
      </c>
      <c r="C67" s="20">
        <v>8.0000000000000002E-3</v>
      </c>
      <c r="D67" s="20">
        <v>0</v>
      </c>
      <c r="E67" s="20">
        <v>0</v>
      </c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1"/>
    </row>
    <row r="68" spans="2:31" x14ac:dyDescent="0.2">
      <c r="B68" s="19" t="s">
        <v>23</v>
      </c>
      <c r="C68" s="20">
        <v>412.34699999999998</v>
      </c>
      <c r="D68" s="20">
        <v>356.99200000000002</v>
      </c>
      <c r="E68" s="20">
        <v>412.486223</v>
      </c>
      <c r="F68" s="20">
        <v>236.96700000000001</v>
      </c>
      <c r="G68" s="20">
        <v>410.12554099999994</v>
      </c>
      <c r="H68" s="20">
        <v>285.79771199999999</v>
      </c>
      <c r="I68" s="20">
        <v>480.40800000000002</v>
      </c>
      <c r="J68" s="20">
        <v>160.61828500000001</v>
      </c>
      <c r="K68" s="20">
        <v>119.36499499999999</v>
      </c>
      <c r="L68" s="20">
        <v>140.504741</v>
      </c>
      <c r="M68" s="20">
        <v>104.857</v>
      </c>
      <c r="N68" s="20">
        <v>1299.4894455266999</v>
      </c>
      <c r="O68" s="20">
        <v>642.10652095650005</v>
      </c>
      <c r="P68" s="20">
        <v>3502.4004762840996</v>
      </c>
      <c r="Q68" s="20">
        <v>1393.8155294087001</v>
      </c>
      <c r="R68" s="20">
        <v>1400.8342494660001</v>
      </c>
      <c r="S68" s="20">
        <f t="shared" ref="S68:Y68" si="28">SUM(S69:S71)</f>
        <v>2009.0481213056</v>
      </c>
      <c r="T68" s="20">
        <f t="shared" si="28"/>
        <v>3592.6815757206</v>
      </c>
      <c r="U68" s="20">
        <f t="shared" si="28"/>
        <v>7150.6523403761994</v>
      </c>
      <c r="V68" s="20">
        <f t="shared" si="28"/>
        <v>11104.592660329999</v>
      </c>
      <c r="W68" s="20">
        <f t="shared" si="28"/>
        <v>11446.032617339601</v>
      </c>
      <c r="X68" s="20">
        <f t="shared" si="28"/>
        <v>9254.8804746318001</v>
      </c>
      <c r="Y68" s="20">
        <f t="shared" si="28"/>
        <v>7258.8006692871995</v>
      </c>
      <c r="Z68" s="20">
        <f t="shared" ref="Z68:AE68" si="29">SUM(Z69:Z71)</f>
        <v>3855.1158420920001</v>
      </c>
      <c r="AA68" s="20">
        <f t="shared" si="29"/>
        <v>3023.7587137436003</v>
      </c>
      <c r="AB68" s="20">
        <f t="shared" si="29"/>
        <v>1643.8769984254</v>
      </c>
      <c r="AC68" s="20">
        <f t="shared" si="29"/>
        <v>3048.3688690979998</v>
      </c>
      <c r="AD68" s="20">
        <f t="shared" si="29"/>
        <v>4344.4327083377993</v>
      </c>
      <c r="AE68" s="21">
        <f t="shared" si="29"/>
        <v>2287.1054892824</v>
      </c>
    </row>
    <row r="69" spans="2:31" x14ac:dyDescent="0.2">
      <c r="B69" s="19" t="s">
        <v>26</v>
      </c>
      <c r="C69" s="20">
        <v>172.88</v>
      </c>
      <c r="D69" s="20">
        <v>141.565</v>
      </c>
      <c r="E69" s="20">
        <v>304.93197800000002</v>
      </c>
      <c r="F69" s="20">
        <v>167.52799999999999</v>
      </c>
      <c r="G69" s="20">
        <v>212.48262599999998</v>
      </c>
      <c r="H69" s="20">
        <v>213.235859</v>
      </c>
      <c r="I69" s="20">
        <v>388.47399999999999</v>
      </c>
      <c r="J69" s="20">
        <v>82.527099000000007</v>
      </c>
      <c r="K69" s="20">
        <v>85.588611</v>
      </c>
      <c r="L69" s="20">
        <v>114.255478</v>
      </c>
      <c r="M69" s="20">
        <v>86.825000000000003</v>
      </c>
      <c r="N69" s="20">
        <v>175.62415082000001</v>
      </c>
      <c r="O69" s="20">
        <v>477.07656601000002</v>
      </c>
      <c r="P69" s="20">
        <v>377.55376893000005</v>
      </c>
      <c r="Q69" s="20">
        <v>691.41428327000006</v>
      </c>
      <c r="R69" s="20">
        <v>945.33666016999996</v>
      </c>
      <c r="S69" s="20">
        <v>1011.23519764</v>
      </c>
      <c r="T69" s="20">
        <v>1392.0570087000001</v>
      </c>
      <c r="U69" s="20">
        <v>1757.37603212</v>
      </c>
      <c r="V69" s="20">
        <v>1711.73788315</v>
      </c>
      <c r="W69" s="20">
        <v>2011.7073849599999</v>
      </c>
      <c r="X69" s="20">
        <v>1722.25119341</v>
      </c>
      <c r="Y69" s="20">
        <v>2432.2055283</v>
      </c>
      <c r="Z69" s="20">
        <v>1235.22290989</v>
      </c>
      <c r="AA69" s="20">
        <v>924.91742069999998</v>
      </c>
      <c r="AB69" s="20">
        <v>1239.5700949899999</v>
      </c>
      <c r="AC69" s="20">
        <v>1859.9539472500001</v>
      </c>
      <c r="AD69" s="20">
        <v>2025.0059888999999</v>
      </c>
      <c r="AE69" s="21">
        <v>1656.70013088</v>
      </c>
    </row>
    <row r="70" spans="2:31" x14ac:dyDescent="0.2">
      <c r="B70" s="19" t="s">
        <v>27</v>
      </c>
      <c r="C70" s="20">
        <v>239.46700000000001</v>
      </c>
      <c r="D70" s="20">
        <v>215.42699999999999</v>
      </c>
      <c r="E70" s="20">
        <v>107.55424499999999</v>
      </c>
      <c r="F70" s="20">
        <v>69.438999999999993</v>
      </c>
      <c r="G70" s="20">
        <v>197.64291500000002</v>
      </c>
      <c r="H70" s="20">
        <v>72.561852999999999</v>
      </c>
      <c r="I70" s="20">
        <v>91.933000000000007</v>
      </c>
      <c r="J70" s="20">
        <v>78.091186000000008</v>
      </c>
      <c r="K70" s="20">
        <v>33.776384</v>
      </c>
      <c r="L70" s="20">
        <v>26.249262999999999</v>
      </c>
      <c r="M70" s="20">
        <v>18.032</v>
      </c>
      <c r="N70" s="20">
        <v>1123.8652947067001</v>
      </c>
      <c r="O70" s="20">
        <v>165.0299549465</v>
      </c>
      <c r="P70" s="20">
        <v>3124.8467073540996</v>
      </c>
      <c r="Q70" s="20">
        <v>702.4012461387</v>
      </c>
      <c r="R70" s="20">
        <v>455.49758929600006</v>
      </c>
      <c r="S70" s="20">
        <v>997.81292366560001</v>
      </c>
      <c r="T70" s="20">
        <v>2200.6245670205999</v>
      </c>
      <c r="U70" s="20">
        <v>5393.2763082561996</v>
      </c>
      <c r="V70" s="20">
        <v>9392.8547771800004</v>
      </c>
      <c r="W70" s="20">
        <v>9434.3252323796005</v>
      </c>
      <c r="X70" s="20">
        <v>7532.6292812217998</v>
      </c>
      <c r="Y70" s="20">
        <v>4826.5951409871996</v>
      </c>
      <c r="Z70" s="20">
        <v>2619.8929322019999</v>
      </c>
      <c r="AA70" s="20">
        <v>2098.8412930436002</v>
      </c>
      <c r="AB70" s="20">
        <v>404.30690343539999</v>
      </c>
      <c r="AC70" s="20">
        <v>1188.4149218479999</v>
      </c>
      <c r="AD70" s="20">
        <v>2319.4267194377999</v>
      </c>
      <c r="AE70" s="21">
        <v>630.4053584024</v>
      </c>
    </row>
    <row r="71" spans="2:31" x14ac:dyDescent="0.2">
      <c r="B71" s="19" t="s">
        <v>28</v>
      </c>
      <c r="C71" s="20">
        <v>0</v>
      </c>
      <c r="D71" s="20">
        <v>0</v>
      </c>
      <c r="E71" s="20">
        <v>0</v>
      </c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1"/>
    </row>
    <row r="72" spans="2:31" x14ac:dyDescent="0.2">
      <c r="B72" s="16" t="s">
        <v>41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8"/>
    </row>
    <row r="73" spans="2:31" ht="14.25" x14ac:dyDescent="0.2">
      <c r="B73" s="19" t="s">
        <v>80</v>
      </c>
      <c r="C73" s="20">
        <v>337.56299999999999</v>
      </c>
      <c r="D73" s="20">
        <v>1027.5340000000001</v>
      </c>
      <c r="E73" s="20">
        <v>1277.389134</v>
      </c>
      <c r="F73" s="20">
        <v>1323.348</v>
      </c>
      <c r="G73" s="20">
        <v>1837.8850929999999</v>
      </c>
      <c r="H73" s="20">
        <v>1599.782852</v>
      </c>
      <c r="I73" s="20">
        <v>2753.8609999999999</v>
      </c>
      <c r="J73" s="20">
        <v>2978.6364939999999</v>
      </c>
      <c r="K73" s="20">
        <v>2868.4865890000001</v>
      </c>
      <c r="L73" s="20">
        <v>2870.9926190000001</v>
      </c>
      <c r="M73" s="20">
        <v>2720.2460000000001</v>
      </c>
      <c r="N73" s="20">
        <v>3993.56655111081</v>
      </c>
      <c r="O73" s="20">
        <v>9111.6150177674899</v>
      </c>
      <c r="P73" s="20">
        <v>16716.468161172117</v>
      </c>
      <c r="Q73" s="20">
        <v>12875.325715872001</v>
      </c>
      <c r="R73" s="20">
        <v>9581.6072840788802</v>
      </c>
      <c r="S73" s="20">
        <v>11819.712218193599</v>
      </c>
      <c r="T73" s="20">
        <v>11323.693133624</v>
      </c>
      <c r="U73" s="20">
        <v>12977.672275639299</v>
      </c>
      <c r="V73" s="20">
        <v>13295.5777492331</v>
      </c>
      <c r="W73" s="20">
        <v>10661.8642876017</v>
      </c>
      <c r="X73" s="20">
        <v>7485.8548406605196</v>
      </c>
      <c r="Y73" s="20">
        <v>4020.1094358273399</v>
      </c>
      <c r="Z73" s="20">
        <v>2919.1274047132702</v>
      </c>
      <c r="AA73" s="20">
        <v>2173.9840465074199</v>
      </c>
      <c r="AB73" s="20">
        <v>2357.8645631833701</v>
      </c>
      <c r="AC73" s="20">
        <v>2440.02962419302</v>
      </c>
      <c r="AD73" s="20">
        <v>2170.81157545619</v>
      </c>
      <c r="AE73" s="21">
        <v>9333.1052882376498</v>
      </c>
    </row>
    <row r="74" spans="2:31" x14ac:dyDescent="0.2">
      <c r="B74" s="19" t="s">
        <v>24</v>
      </c>
      <c r="C74" s="20">
        <v>216.92</v>
      </c>
      <c r="D74" s="20">
        <v>219.929</v>
      </c>
      <c r="E74" s="20">
        <v>89.860778999999994</v>
      </c>
      <c r="F74" s="20">
        <v>117.774</v>
      </c>
      <c r="G74" s="20">
        <v>140.262642</v>
      </c>
      <c r="H74" s="20">
        <v>161.09101999999999</v>
      </c>
      <c r="I74" s="20">
        <v>189.07</v>
      </c>
      <c r="J74" s="20">
        <v>214.813525</v>
      </c>
      <c r="K74" s="20">
        <v>228.13423600000002</v>
      </c>
      <c r="L74" s="20">
        <v>269.76546400000001</v>
      </c>
      <c r="M74" s="20">
        <v>297.60500000000002</v>
      </c>
      <c r="N74" s="20">
        <v>322.86803340940003</v>
      </c>
      <c r="O74" s="20">
        <v>336.38953767370003</v>
      </c>
      <c r="P74" s="20">
        <v>333.32062556719995</v>
      </c>
      <c r="Q74" s="20">
        <v>358.38999468060001</v>
      </c>
      <c r="R74" s="20">
        <v>385.84757041760002</v>
      </c>
      <c r="S74" s="20">
        <v>400.13736597960002</v>
      </c>
      <c r="T74" s="20">
        <v>278.29316972779998</v>
      </c>
      <c r="U74" s="20">
        <v>228.33509923439999</v>
      </c>
      <c r="V74" s="20">
        <v>177.33645364899999</v>
      </c>
      <c r="W74" s="20">
        <v>123.79526753259999</v>
      </c>
      <c r="X74" s="20">
        <v>70.755821133599994</v>
      </c>
      <c r="Y74" s="20">
        <v>83.007550186800003</v>
      </c>
      <c r="Z74" s="20">
        <v>20.207092230200001</v>
      </c>
      <c r="AA74" s="20">
        <v>7.4932351097999996</v>
      </c>
      <c r="AB74" s="20">
        <v>15.7864278156</v>
      </c>
      <c r="AC74" s="20">
        <v>23.951803530599999</v>
      </c>
      <c r="AD74" s="20">
        <v>7.9834653488000002</v>
      </c>
      <c r="AE74" s="21">
        <v>11.017105535000001</v>
      </c>
    </row>
    <row r="75" spans="2:31" x14ac:dyDescent="0.2">
      <c r="B75" s="19" t="s">
        <v>25</v>
      </c>
      <c r="C75" s="20">
        <v>3862.35</v>
      </c>
      <c r="D75" s="20">
        <v>3725.6959999999999</v>
      </c>
      <c r="E75" s="20">
        <v>3790.2789320000002</v>
      </c>
      <c r="F75" s="20">
        <v>4056.933</v>
      </c>
      <c r="G75" s="20">
        <v>3999.4708960000003</v>
      </c>
      <c r="H75" s="20">
        <v>3291.0922889999997</v>
      </c>
      <c r="I75" s="20">
        <v>2724.3969999999999</v>
      </c>
      <c r="J75" s="20">
        <v>1549.5017850000002</v>
      </c>
      <c r="K75" s="20">
        <v>1514.2718246702</v>
      </c>
      <c r="L75" s="20">
        <v>720.03031113400004</v>
      </c>
      <c r="M75" s="20">
        <v>1131.829</v>
      </c>
      <c r="N75" s="20">
        <v>1136.3311333032</v>
      </c>
      <c r="O75" s="20">
        <v>1022.6015848915001</v>
      </c>
      <c r="P75" s="20">
        <v>1319.9291088693001</v>
      </c>
      <c r="Q75" s="20">
        <v>2849.8960459524001</v>
      </c>
      <c r="R75" s="20">
        <v>2782.8421835877998</v>
      </c>
      <c r="S75" s="20">
        <v>2509.7532575957998</v>
      </c>
      <c r="T75" s="20">
        <v>2392.400123679</v>
      </c>
      <c r="U75" s="20">
        <v>2380.8730150189999</v>
      </c>
      <c r="V75" s="20">
        <v>2335.1903131815998</v>
      </c>
      <c r="W75" s="20">
        <v>2654.9315649148002</v>
      </c>
      <c r="X75" s="20">
        <v>2552.8705914396</v>
      </c>
      <c r="Y75" s="20">
        <v>2465.9205532883998</v>
      </c>
      <c r="Z75" s="20">
        <v>2340.4001427158</v>
      </c>
      <c r="AA75" s="20">
        <v>2194.4217435691999</v>
      </c>
      <c r="AB75" s="20">
        <v>2084.9088483057999</v>
      </c>
      <c r="AC75" s="20">
        <v>4413.0645470784002</v>
      </c>
      <c r="AD75" s="20">
        <v>4169.3824337677997</v>
      </c>
      <c r="AE75" s="21">
        <v>4233.3743604042002</v>
      </c>
    </row>
    <row r="76" spans="2:31" ht="14.25" x14ac:dyDescent="0.2">
      <c r="B76" s="16" t="s">
        <v>81</v>
      </c>
      <c r="C76" s="17">
        <v>7811.5909447593003</v>
      </c>
      <c r="D76" s="17">
        <v>9349.3428156743994</v>
      </c>
      <c r="E76" s="17">
        <v>10123.13466</v>
      </c>
      <c r="F76" s="17">
        <v>12033.2222504168</v>
      </c>
      <c r="G76" s="17">
        <v>5066.5501612221997</v>
      </c>
      <c r="H76" s="17">
        <v>5983.0450322444003</v>
      </c>
      <c r="I76" s="17">
        <v>6495.5929999999998</v>
      </c>
      <c r="J76" s="17">
        <v>6877.3047672476005</v>
      </c>
      <c r="K76" s="17">
        <v>7470.3848934241996</v>
      </c>
      <c r="L76" s="17">
        <v>7189.6102711359999</v>
      </c>
      <c r="M76" s="17">
        <v>7160.2439999999997</v>
      </c>
      <c r="N76" s="17">
        <v>7377.1646219897202</v>
      </c>
      <c r="O76" s="17">
        <v>7449.9770331333948</v>
      </c>
      <c r="P76" s="17">
        <v>7810.4593060302286</v>
      </c>
      <c r="Q76" s="17">
        <v>8186.7406961053084</v>
      </c>
      <c r="R76" s="17">
        <v>8772.0074909757805</v>
      </c>
      <c r="S76" s="17">
        <v>9874.4330478523207</v>
      </c>
      <c r="T76" s="17">
        <v>10248.4551183453</v>
      </c>
      <c r="U76" s="17">
        <v>15166.5523788558</v>
      </c>
      <c r="V76" s="17">
        <v>20897.5161907767</v>
      </c>
      <c r="W76" s="17">
        <v>14511.961074782599</v>
      </c>
      <c r="X76" s="17">
        <v>18175.7846588014</v>
      </c>
      <c r="Y76" s="17">
        <v>22579.5040826976</v>
      </c>
      <c r="Z76" s="17">
        <v>23829.474376211801</v>
      </c>
      <c r="AA76" s="17">
        <v>26677.191102765599</v>
      </c>
      <c r="AB76" s="17">
        <v>33591.987987685003</v>
      </c>
      <c r="AC76" s="17">
        <v>33942.365928638603</v>
      </c>
      <c r="AD76" s="17">
        <v>35338.3966257918</v>
      </c>
      <c r="AE76" s="18">
        <v>38748.098834401098</v>
      </c>
    </row>
    <row r="77" spans="2:31" ht="14.25" x14ac:dyDescent="0.2">
      <c r="B77" s="16" t="s">
        <v>82</v>
      </c>
      <c r="C77" s="17">
        <v>3259.5419999999999</v>
      </c>
      <c r="D77" s="17">
        <v>3681.9520000000002</v>
      </c>
      <c r="E77" s="17">
        <v>3998.3472609999999</v>
      </c>
      <c r="F77" s="17">
        <v>5120.9880000000003</v>
      </c>
      <c r="G77" s="17">
        <v>5347.112204</v>
      </c>
      <c r="H77" s="17">
        <v>5918.3972620000004</v>
      </c>
      <c r="I77" s="17">
        <v>6718.09</v>
      </c>
      <c r="J77" s="17">
        <v>8511.9790650000014</v>
      </c>
      <c r="K77" s="17">
        <v>9353.4035720000011</v>
      </c>
      <c r="L77" s="17">
        <v>9694.6254590000008</v>
      </c>
      <c r="M77" s="17">
        <v>11091.377</v>
      </c>
      <c r="N77" s="17">
        <v>12496.2182165049</v>
      </c>
      <c r="O77" s="17">
        <v>14189.605661012281</v>
      </c>
      <c r="P77" s="17">
        <v>11644.380253837908</v>
      </c>
      <c r="Q77" s="17">
        <v>13297.501874370701</v>
      </c>
      <c r="R77" s="17">
        <v>14576.3190502824</v>
      </c>
      <c r="S77" s="17">
        <v>15055.009504370701</v>
      </c>
      <c r="T77" s="17">
        <v>18420.715766284899</v>
      </c>
      <c r="U77" s="17">
        <v>11458.486802035701</v>
      </c>
      <c r="V77" s="17">
        <v>12316.864043890801</v>
      </c>
      <c r="W77" s="17">
        <v>14052.7421188238</v>
      </c>
      <c r="X77" s="17">
        <v>17504.698507255001</v>
      </c>
      <c r="Y77" s="17">
        <v>18611.820639875801</v>
      </c>
      <c r="Z77" s="17">
        <v>21274.5938903346</v>
      </c>
      <c r="AA77" s="17">
        <v>24204.0669497298</v>
      </c>
      <c r="AB77" s="17">
        <v>25993.666576143802</v>
      </c>
      <c r="AC77" s="17">
        <v>27929.606397559801</v>
      </c>
      <c r="AD77" s="17">
        <v>30529.871251640801</v>
      </c>
      <c r="AE77" s="18">
        <v>32047.260710364801</v>
      </c>
    </row>
    <row r="78" spans="2:31" x14ac:dyDescent="0.2">
      <c r="B78" s="22" t="s">
        <v>83</v>
      </c>
    </row>
    <row r="79" spans="2:31" x14ac:dyDescent="0.2">
      <c r="B79" s="22" t="s">
        <v>84</v>
      </c>
    </row>
    <row r="80" spans="2:31" ht="14.25" hidden="1" x14ac:dyDescent="0.2">
      <c r="B80" s="9" t="s">
        <v>51</v>
      </c>
    </row>
    <row r="81" spans="2:2" x14ac:dyDescent="0.2">
      <c r="B81" s="22" t="s">
        <v>52</v>
      </c>
    </row>
    <row r="82" spans="2:2" x14ac:dyDescent="0.2">
      <c r="B82" s="22" t="s">
        <v>69</v>
      </c>
    </row>
    <row r="83" spans="2:2" x14ac:dyDescent="0.2">
      <c r="B83" s="22" t="s">
        <v>53</v>
      </c>
    </row>
    <row r="84" spans="2:2" x14ac:dyDescent="0.2">
      <c r="B84" s="22" t="s">
        <v>47</v>
      </c>
    </row>
    <row r="85" spans="2:2" x14ac:dyDescent="0.2">
      <c r="B85" s="22" t="s">
        <v>7</v>
      </c>
    </row>
    <row r="86" spans="2:2" x14ac:dyDescent="0.2">
      <c r="B86" s="22" t="s">
        <v>54</v>
      </c>
    </row>
    <row r="87" spans="2:2" x14ac:dyDescent="0.2">
      <c r="B87" s="22" t="s">
        <v>55</v>
      </c>
    </row>
    <row r="88" spans="2:2" x14ac:dyDescent="0.2">
      <c r="B88" s="22" t="s">
        <v>56</v>
      </c>
    </row>
    <row r="89" spans="2:2" x14ac:dyDescent="0.2">
      <c r="B89" s="22" t="s">
        <v>57</v>
      </c>
    </row>
    <row r="90" spans="2:2" ht="14.25" hidden="1" x14ac:dyDescent="0.2">
      <c r="B90" s="10" t="s">
        <v>58</v>
      </c>
    </row>
    <row r="91" spans="2:2" ht="14.25" hidden="1" x14ac:dyDescent="0.2">
      <c r="B91" s="10" t="s">
        <v>48</v>
      </c>
    </row>
    <row r="92" spans="2:2" x14ac:dyDescent="0.2">
      <c r="B92" s="1"/>
    </row>
    <row r="93" spans="2:2" ht="14.25" x14ac:dyDescent="0.2">
      <c r="B93" s="9"/>
    </row>
    <row r="94" spans="2:2" ht="14.25" x14ac:dyDescent="0.2">
      <c r="B94" s="9"/>
    </row>
    <row r="95" spans="2:2" ht="14.25" x14ac:dyDescent="0.2">
      <c r="B95" s="9"/>
    </row>
    <row r="96" spans="2:2" ht="14.25" x14ac:dyDescent="0.2">
      <c r="B96" s="9"/>
    </row>
    <row r="97" spans="2:2" ht="14.25" x14ac:dyDescent="0.2">
      <c r="B97" s="9"/>
    </row>
    <row r="98" spans="2:2" ht="14.25" x14ac:dyDescent="0.2">
      <c r="B98" s="9"/>
    </row>
    <row r="99" spans="2:2" ht="14.25" x14ac:dyDescent="0.2">
      <c r="B99" s="9"/>
    </row>
    <row r="100" spans="2:2" ht="14.25" x14ac:dyDescent="0.2">
      <c r="B100" s="9"/>
    </row>
    <row r="101" spans="2:2" ht="14.25" x14ac:dyDescent="0.2">
      <c r="B101" s="9"/>
    </row>
    <row r="102" spans="2:2" ht="14.25" x14ac:dyDescent="0.2">
      <c r="B102" s="10"/>
    </row>
    <row r="103" spans="2:2" ht="14.25" x14ac:dyDescent="0.2">
      <c r="B103" s="10"/>
    </row>
    <row r="104" spans="2:2" ht="14.25" x14ac:dyDescent="0.2">
      <c r="B104" s="9"/>
    </row>
  </sheetData>
  <phoneticPr fontId="0" type="noConversion"/>
  <pageMargins left="0.75" right="0.75" top="1" bottom="1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Renee Oporto</dc:creator>
  <cp:lastModifiedBy>Winsor Fierro</cp:lastModifiedBy>
  <cp:lastPrinted>2011-04-04T19:39:54Z</cp:lastPrinted>
  <dcterms:created xsi:type="dcterms:W3CDTF">1999-03-12T18:50:47Z</dcterms:created>
  <dcterms:modified xsi:type="dcterms:W3CDTF">2024-06-11T13:28:15Z</dcterms:modified>
</cp:coreProperties>
</file>