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 defaultThemeVersion="124226"/>
  <bookViews>
    <workbookView xWindow="-15" yWindow="-15" windowWidth="26520" windowHeight="11430"/>
  </bookViews>
  <sheets>
    <sheet name="75SEG01" sheetId="1" r:id="rId1"/>
  </sheets>
  <definedNames>
    <definedName name="_Regression_Int" localSheetId="0" hidden="1">1</definedName>
    <definedName name="A_impresión_IM" localSheetId="0">'75SEG01'!$B$6:$G$46</definedName>
    <definedName name="_xlnm.Print_Area" localSheetId="0">'75SEG01'!$B$6:$P$46</definedName>
  </definedNames>
  <calcPr calcId="145621"/>
</workbook>
</file>

<file path=xl/calcChain.xml><?xml version="1.0" encoding="utf-8"?>
<calcChain xmlns="http://schemas.openxmlformats.org/spreadsheetml/2006/main">
  <c r="AF11" i="1" l="1"/>
  <c r="AF32" i="1"/>
  <c r="AF28" i="1"/>
  <c r="AF13" i="1"/>
  <c r="AE28" i="1" l="1"/>
  <c r="AD33" i="1"/>
  <c r="AE32" i="1" l="1"/>
  <c r="AE13" i="1"/>
  <c r="AE11" i="1" l="1"/>
  <c r="AD32" i="1" l="1"/>
  <c r="AD28" i="1"/>
  <c r="AD13" i="1"/>
  <c r="AD11" i="1" l="1"/>
  <c r="AB33" i="1"/>
  <c r="AB32" i="1"/>
  <c r="AB11" i="1" s="1"/>
  <c r="AC32" i="1"/>
  <c r="AC28" i="1"/>
  <c r="AC13" i="1"/>
  <c r="AC11" i="1" s="1"/>
  <c r="AB28" i="1"/>
  <c r="AB13" i="1"/>
  <c r="AA13" i="1"/>
  <c r="AA32" i="1"/>
  <c r="AA28" i="1"/>
  <c r="AA11" i="1" s="1"/>
  <c r="Z32" i="1"/>
  <c r="Z28" i="1"/>
  <c r="Z13" i="1"/>
  <c r="Y33" i="1"/>
  <c r="Y32" i="1" s="1"/>
  <c r="Y28" i="1"/>
  <c r="Y13" i="1"/>
  <c r="X33" i="1"/>
  <c r="X32" i="1" s="1"/>
  <c r="X28" i="1"/>
  <c r="X13" i="1"/>
  <c r="W32" i="1"/>
  <c r="W28" i="1"/>
  <c r="W13" i="1"/>
  <c r="W11" i="1" s="1"/>
  <c r="V32" i="1"/>
  <c r="V11" i="1" s="1"/>
  <c r="V28" i="1"/>
  <c r="V13" i="1"/>
  <c r="U32" i="1"/>
  <c r="U28" i="1"/>
  <c r="U13" i="1"/>
  <c r="Z11" i="1"/>
  <c r="U11" i="1"/>
  <c r="Y11" i="1" l="1"/>
  <c r="X11" i="1"/>
</calcChain>
</file>

<file path=xl/sharedStrings.xml><?xml version="1.0" encoding="utf-8"?>
<sst xmlns="http://schemas.openxmlformats.org/spreadsheetml/2006/main" count="37" uniqueCount="35">
  <si>
    <t>1995</t>
  </si>
  <si>
    <t>Incendio y Aliados</t>
  </si>
  <si>
    <t>Robo</t>
  </si>
  <si>
    <t>Naves o Embarcaciones</t>
  </si>
  <si>
    <t>Automotores</t>
  </si>
  <si>
    <t>Ramos Técnicos</t>
  </si>
  <si>
    <t>Vida Individual</t>
  </si>
  <si>
    <t>Vida en Grupo</t>
  </si>
  <si>
    <t>Accidentes Personales</t>
  </si>
  <si>
    <t>Defunción</t>
  </si>
  <si>
    <t>Aeronavegación</t>
  </si>
  <si>
    <t>Desgravamen Hipotecario</t>
  </si>
  <si>
    <t xml:space="preserve">(En miles de bolivianos) </t>
  </si>
  <si>
    <t>RAMO DE SEGURO</t>
  </si>
  <si>
    <t>Salud o Enfermedad</t>
  </si>
  <si>
    <t>Seguros Previsionales</t>
  </si>
  <si>
    <t>Fianzas</t>
  </si>
  <si>
    <t xml:space="preserve">   Seguros Generales y Fianzas</t>
  </si>
  <si>
    <t xml:space="preserve">   Seguros Obligatorios</t>
  </si>
  <si>
    <t xml:space="preserve">  Seguros de Personas</t>
  </si>
  <si>
    <r>
      <t xml:space="preserve">    (1) </t>
    </r>
    <r>
      <rPr>
        <sz val="10"/>
        <color indexed="18"/>
        <rFont val="Arial"/>
        <family val="2"/>
      </rPr>
      <t xml:space="preserve"> A partir de la gestión 2005, el valor calculado se obtiene de la información en dólares por el tipo de cambio de compra al 31 de diciembre de cada gestión.</t>
    </r>
  </si>
  <si>
    <r>
      <t xml:space="preserve">    (2) </t>
    </r>
    <r>
      <rPr>
        <sz val="10"/>
        <color indexed="18"/>
        <rFont val="Arial"/>
        <family val="2"/>
      </rPr>
      <t xml:space="preserve"> A partir de la gestión 2005, la información de primas directas netas incluye los ítems de agropecuarios y rentas.</t>
    </r>
  </si>
  <si>
    <t xml:space="preserve">Agropecuarios </t>
  </si>
  <si>
    <t xml:space="preserve">Rentas </t>
  </si>
  <si>
    <t>Cuadro Nº 7.09.01</t>
  </si>
  <si>
    <t xml:space="preserve">            Instituto Nacional de Estadística</t>
  </si>
  <si>
    <t>Fuente: Autoridad de Fiscalización y Control de Pensiones y Seguros</t>
  </si>
  <si>
    <t>Transportes</t>
  </si>
  <si>
    <t>Riesgos Varios Misceláneos</t>
  </si>
  <si>
    <t>Accidentes de Construcción</t>
  </si>
  <si>
    <t>Soat</t>
  </si>
  <si>
    <t>BOLIVIA: PRODUCCIÓN DIRECTA NETA ANULACIONES, SEGÚN RAMO DE SEGURO, 2013 - 2022</t>
  </si>
  <si>
    <t>PRODUCCIÓN DIRECTA NETA ANULACIONES</t>
  </si>
  <si>
    <t>Servicios de Prepago</t>
  </si>
  <si>
    <t>Responsabilidad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</si>
</sst>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\$#.00"/>
    <numFmt numFmtId="166" formatCode="#.00"/>
    <numFmt numFmtId="167" formatCode="%#.00"/>
    <numFmt numFmtId="168" formatCode="0.0"/>
    <numFmt numFmtId="169" formatCode="#,##0.0"/>
    <numFmt numFmtId="170" formatCode="#,##0.0000"/>
    <numFmt numFmtId="171" formatCode="0.0000_)"/>
    <numFmt numFmtId="172" formatCode="#,##0.00000"/>
  </numFmts>
  <fonts count="21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sz val="12"/>
      <color indexed="18"/>
      <name val="Verdana"/>
      <family val="2"/>
    </font>
    <font>
      <sz val="11"/>
      <color indexed="8"/>
      <name val="Garamond"/>
      <family val="1"/>
    </font>
    <font>
      <vertAlign val="superscript"/>
      <sz val="10"/>
      <color indexed="18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7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18">
    <xf numFmtId="0" fontId="0" fillId="0" borderId="0"/>
    <xf numFmtId="4" fontId="2" fillId="0" borderId="0">
      <protection locked="0"/>
    </xf>
    <xf numFmtId="165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4" fontId="1" fillId="0" borderId="0" applyFont="0" applyFill="0" applyBorder="0" applyAlignment="0" applyProtection="0"/>
    <xf numFmtId="167" fontId="2" fillId="0" borderId="0">
      <protection locked="0"/>
    </xf>
    <xf numFmtId="0" fontId="2" fillId="0" borderId="1">
      <protection locked="0"/>
    </xf>
    <xf numFmtId="0" fontId="1" fillId="0" borderId="0"/>
  </cellStyleXfs>
  <cellXfs count="42">
    <xf numFmtId="0" fontId="0" fillId="0" borderId="0" xfId="0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169" fontId="7" fillId="0" borderId="0" xfId="0" applyNumberFormat="1" applyFont="1" applyFill="1" applyBorder="1" applyAlignment="1" applyProtection="1">
      <alignment horizontal="right"/>
    </xf>
    <xf numFmtId="170" fontId="7" fillId="0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/>
    <xf numFmtId="3" fontId="7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/>
    <xf numFmtId="0" fontId="5" fillId="0" borderId="0" xfId="0" applyFont="1" applyFill="1"/>
    <xf numFmtId="0" fontId="10" fillId="0" borderId="0" xfId="0" applyFont="1" applyFill="1"/>
    <xf numFmtId="0" fontId="5" fillId="0" borderId="0" xfId="0" applyFont="1" applyFill="1" applyBorder="1"/>
    <xf numFmtId="0" fontId="8" fillId="0" borderId="0" xfId="0" applyFont="1" applyFill="1"/>
    <xf numFmtId="0" fontId="9" fillId="0" borderId="0" xfId="0" applyFont="1" applyFill="1"/>
    <xf numFmtId="169" fontId="7" fillId="0" borderId="0" xfId="0" applyNumberFormat="1" applyFont="1" applyFill="1"/>
    <xf numFmtId="168" fontId="8" fillId="0" borderId="0" xfId="0" applyNumberFormat="1" applyFont="1" applyFill="1"/>
    <xf numFmtId="168" fontId="7" fillId="0" borderId="0" xfId="0" applyNumberFormat="1" applyFont="1" applyFill="1"/>
    <xf numFmtId="0" fontId="8" fillId="0" borderId="0" xfId="0" applyFont="1" applyFill="1" applyBorder="1"/>
    <xf numFmtId="0" fontId="10" fillId="0" borderId="0" xfId="0" applyFont="1" applyFill="1" applyBorder="1"/>
    <xf numFmtId="0" fontId="8" fillId="0" borderId="0" xfId="0" applyFont="1" applyFill="1" applyAlignment="1">
      <alignment vertical="center"/>
    </xf>
    <xf numFmtId="3" fontId="11" fillId="0" borderId="0" xfId="0" applyNumberFormat="1" applyFont="1" applyFill="1"/>
    <xf numFmtId="3" fontId="8" fillId="0" borderId="0" xfId="0" applyNumberFormat="1" applyFont="1" applyFill="1"/>
    <xf numFmtId="3" fontId="9" fillId="0" borderId="0" xfId="0" applyNumberFormat="1" applyFont="1" applyFill="1"/>
    <xf numFmtId="3" fontId="5" fillId="0" borderId="0" xfId="0" applyNumberFormat="1" applyFont="1" applyFill="1"/>
    <xf numFmtId="171" fontId="12" fillId="0" borderId="0" xfId="0" applyNumberFormat="1" applyFont="1" applyFill="1" applyBorder="1"/>
    <xf numFmtId="172" fontId="8" fillId="0" borderId="0" xfId="0" applyNumberFormat="1" applyFont="1" applyFill="1"/>
    <xf numFmtId="0" fontId="13" fillId="0" borderId="0" xfId="0" applyFont="1" applyFill="1" applyAlignment="1" applyProtection="1">
      <alignment horizontal="left" indent="1"/>
    </xf>
    <xf numFmtId="0" fontId="7" fillId="0" borderId="0" xfId="0" applyFont="1" applyFill="1" applyAlignment="1" applyProtection="1">
      <alignment horizontal="left" indent="1"/>
    </xf>
    <xf numFmtId="0" fontId="14" fillId="0" borderId="0" xfId="17" applyFont="1" applyAlignment="1">
      <alignment vertical="center"/>
    </xf>
    <xf numFmtId="0" fontId="15" fillId="0" borderId="0" xfId="17" applyFont="1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1" fontId="17" fillId="2" borderId="3" xfId="0" applyNumberFormat="1" applyFont="1" applyFill="1" applyBorder="1" applyAlignment="1">
      <alignment horizontal="center" vertical="center"/>
    </xf>
    <xf numFmtId="0" fontId="18" fillId="0" borderId="4" xfId="17" applyFont="1" applyBorder="1" applyAlignment="1">
      <alignment horizontal="left" indent="1"/>
    </xf>
    <xf numFmtId="3" fontId="18" fillId="3" borderId="5" xfId="14" applyNumberFormat="1" applyFont="1" applyFill="1" applyBorder="1" applyAlignment="1">
      <alignment horizontal="right"/>
    </xf>
    <xf numFmtId="3" fontId="18" fillId="3" borderId="6" xfId="14" applyNumberFormat="1" applyFont="1" applyFill="1" applyBorder="1" applyAlignment="1">
      <alignment horizontal="right"/>
    </xf>
    <xf numFmtId="0" fontId="19" fillId="4" borderId="4" xfId="0" applyFont="1" applyFill="1" applyBorder="1" applyAlignment="1">
      <alignment horizontal="left" indent="1"/>
    </xf>
    <xf numFmtId="3" fontId="19" fillId="4" borderId="5" xfId="0" applyNumberFormat="1" applyFont="1" applyFill="1" applyBorder="1" applyAlignment="1">
      <alignment horizontal="right"/>
    </xf>
    <xf numFmtId="0" fontId="18" fillId="0" borderId="4" xfId="17" applyFont="1" applyBorder="1" applyAlignment="1">
      <alignment horizontal="left" indent="2"/>
    </xf>
    <xf numFmtId="3" fontId="19" fillId="4" borderId="6" xfId="0" applyNumberFormat="1" applyFont="1" applyFill="1" applyBorder="1" applyAlignment="1">
      <alignment horizontal="right"/>
    </xf>
    <xf numFmtId="0" fontId="20" fillId="3" borderId="0" xfId="17" applyFont="1" applyFill="1"/>
    <xf numFmtId="164" fontId="8" fillId="0" borderId="0" xfId="14" applyFont="1" applyFill="1"/>
  </cellXfs>
  <cellStyles count="18">
    <cellStyle name="Comma" xfId="1"/>
    <cellStyle name="Currency" xfId="2"/>
    <cellStyle name="Date" xfId="3"/>
    <cellStyle name="F2" xfId="4"/>
    <cellStyle name="F3" xfId="5"/>
    <cellStyle name="F4" xfId="6"/>
    <cellStyle name="F5" xfId="7"/>
    <cellStyle name="F6" xfId="8"/>
    <cellStyle name="F7" xfId="9"/>
    <cellStyle name="F8" xfId="10"/>
    <cellStyle name="Fixed" xfId="11"/>
    <cellStyle name="Heading1" xfId="12"/>
    <cellStyle name="Heading2" xfId="13"/>
    <cellStyle name="Millares" xfId="14" builtinId="3"/>
    <cellStyle name="Normal" xfId="0" builtinId="0"/>
    <cellStyle name="Normal 10" xfId="17"/>
    <cellStyle name="Percent" xfId="15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114300</xdr:rowOff>
    </xdr:from>
    <xdr:to>
      <xdr:col>1</xdr:col>
      <xdr:colOff>1299779</xdr:colOff>
      <xdr:row>4</xdr:row>
      <xdr:rowOff>138005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14300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">
    <pageSetUpPr fitToPage="1"/>
  </sheetPr>
  <dimension ref="B6:BE715"/>
  <sheetViews>
    <sheetView showGridLines="0" tabSelected="1" zoomScaleNormal="75" workbookViewId="0">
      <selection activeCell="AE20" sqref="AE20"/>
    </sheetView>
  </sheetViews>
  <sheetFormatPr baseColWidth="10" defaultColWidth="9.77734375" defaultRowHeight="12.75" customHeight="1" x14ac:dyDescent="0.2"/>
  <cols>
    <col min="1" max="1" width="3.5546875" style="10" customWidth="1"/>
    <col min="2" max="2" width="32.109375" style="10" customWidth="1"/>
    <col min="3" max="3" width="9.6640625" style="10" hidden="1" customWidth="1"/>
    <col min="4" max="4" width="10.77734375" style="10" hidden="1" customWidth="1"/>
    <col min="5" max="6" width="10.109375" style="10" hidden="1" customWidth="1"/>
    <col min="7" max="7" width="10.5546875" style="10" hidden="1" customWidth="1"/>
    <col min="8" max="8" width="9.109375" style="10" hidden="1" customWidth="1"/>
    <col min="9" max="11" width="10.33203125" style="10" hidden="1" customWidth="1"/>
    <col min="12" max="12" width="9.88671875" style="10" hidden="1" customWidth="1"/>
    <col min="13" max="13" width="10.109375" style="11" hidden="1" customWidth="1"/>
    <col min="14" max="14" width="9.88671875" style="10" hidden="1" customWidth="1"/>
    <col min="15" max="17" width="10.109375" style="10" hidden="1" customWidth="1"/>
    <col min="18" max="18" width="9.77734375" style="10" hidden="1" customWidth="1"/>
    <col min="19" max="22" width="0" style="10" hidden="1" customWidth="1"/>
    <col min="23" max="33" width="9.77734375" style="10"/>
    <col min="34" max="34" width="14.88671875" style="10" customWidth="1"/>
    <col min="35" max="16384" width="9.77734375" style="10"/>
  </cols>
  <sheetData>
    <row r="6" spans="2:57" ht="12.75" customHeight="1" x14ac:dyDescent="0.2">
      <c r="B6" s="29" t="s">
        <v>24</v>
      </c>
      <c r="C6" s="2"/>
      <c r="D6" s="1"/>
      <c r="E6" s="1"/>
      <c r="F6" s="1"/>
      <c r="G6" s="1"/>
    </row>
    <row r="7" spans="2:57" ht="12.75" customHeight="1" x14ac:dyDescent="0.25">
      <c r="B7" s="29" t="s">
        <v>31</v>
      </c>
      <c r="C7" s="2"/>
      <c r="D7" s="9"/>
      <c r="E7" s="1"/>
      <c r="F7" s="9"/>
      <c r="G7" s="1"/>
      <c r="N7" s="25"/>
    </row>
    <row r="8" spans="2:57" ht="12.75" customHeight="1" x14ac:dyDescent="0.2">
      <c r="B8" s="30" t="s">
        <v>12</v>
      </c>
      <c r="C8" s="2"/>
      <c r="D8" s="1"/>
      <c r="E8" s="1"/>
      <c r="F8" s="1"/>
      <c r="G8" s="1"/>
      <c r="J8" s="12"/>
      <c r="K8" s="12"/>
    </row>
    <row r="9" spans="2:57" s="20" customFormat="1" ht="22.5" customHeight="1" x14ac:dyDescent="0.2">
      <c r="B9" s="31" t="s">
        <v>13</v>
      </c>
      <c r="C9" s="32">
        <v>1993</v>
      </c>
      <c r="D9" s="32">
        <v>1994</v>
      </c>
      <c r="E9" s="32" t="s">
        <v>0</v>
      </c>
      <c r="F9" s="32">
        <v>1996</v>
      </c>
      <c r="G9" s="32">
        <v>1997</v>
      </c>
      <c r="H9" s="32">
        <v>1998</v>
      </c>
      <c r="I9" s="32">
        <v>1999</v>
      </c>
      <c r="J9" s="32">
        <v>2000</v>
      </c>
      <c r="K9" s="32">
        <v>2001</v>
      </c>
      <c r="L9" s="32">
        <v>2002</v>
      </c>
      <c r="M9" s="32">
        <v>2003</v>
      </c>
      <c r="N9" s="32">
        <v>2004</v>
      </c>
      <c r="O9" s="32">
        <v>2005</v>
      </c>
      <c r="P9" s="32">
        <v>2006</v>
      </c>
      <c r="Q9" s="32">
        <v>2007</v>
      </c>
      <c r="R9" s="32">
        <v>2008</v>
      </c>
      <c r="S9" s="32">
        <v>2009</v>
      </c>
      <c r="T9" s="32">
        <v>2010</v>
      </c>
      <c r="U9" s="32">
        <v>2011</v>
      </c>
      <c r="V9" s="32">
        <v>2012</v>
      </c>
      <c r="W9" s="32">
        <v>2013</v>
      </c>
      <c r="X9" s="32">
        <v>2014</v>
      </c>
      <c r="Y9" s="32">
        <v>2015</v>
      </c>
      <c r="Z9" s="32">
        <v>2016</v>
      </c>
      <c r="AA9" s="32">
        <v>2017</v>
      </c>
      <c r="AB9" s="32">
        <v>2018</v>
      </c>
      <c r="AC9" s="32">
        <v>2019</v>
      </c>
      <c r="AD9" s="32">
        <v>2020</v>
      </c>
      <c r="AE9" s="32">
        <v>2021</v>
      </c>
      <c r="AF9" s="32">
        <v>2022</v>
      </c>
    </row>
    <row r="10" spans="2:57" s="13" customFormat="1" ht="12.75" customHeight="1" x14ac:dyDescent="0.2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5"/>
    </row>
    <row r="11" spans="2:57" s="14" customFormat="1" ht="17.25" customHeight="1" x14ac:dyDescent="0.25">
      <c r="B11" s="36" t="s">
        <v>32</v>
      </c>
      <c r="C11" s="37">
        <v>237419.5</v>
      </c>
      <c r="D11" s="37">
        <v>276749.90000000002</v>
      </c>
      <c r="E11" s="37">
        <v>284211.5</v>
      </c>
      <c r="F11" s="37">
        <v>276525.7</v>
      </c>
      <c r="G11" s="37">
        <v>352344.4</v>
      </c>
      <c r="H11" s="37">
        <v>426172</v>
      </c>
      <c r="I11" s="37">
        <v>472130</v>
      </c>
      <c r="J11" s="37">
        <v>512280.71314000001</v>
      </c>
      <c r="K11" s="37">
        <v>675710</v>
      </c>
      <c r="L11" s="37">
        <v>1054683.66178</v>
      </c>
      <c r="M11" s="37">
        <v>1203241.6753200002</v>
      </c>
      <c r="N11" s="37">
        <v>1278798.6683899318</v>
      </c>
      <c r="O11" s="37">
        <v>1329888</v>
      </c>
      <c r="P11" s="37">
        <v>1472791.32</v>
      </c>
      <c r="Q11" s="37">
        <v>1180783.74</v>
      </c>
      <c r="R11" s="37">
        <v>1233585.45</v>
      </c>
      <c r="S11" s="37">
        <v>1414954.3382609999</v>
      </c>
      <c r="T11" s="37">
        <v>1576703.0513160001</v>
      </c>
      <c r="U11" s="37">
        <f t="shared" ref="U11:Z11" si="0">+U13+U28+U32</f>
        <v>1815320.64</v>
      </c>
      <c r="V11" s="37">
        <f t="shared" si="0"/>
        <v>2173440.08</v>
      </c>
      <c r="W11" s="37">
        <f t="shared" si="0"/>
        <v>2547255.2000000002</v>
      </c>
      <c r="X11" s="37">
        <f t="shared" si="0"/>
        <v>2861599</v>
      </c>
      <c r="Y11" s="37">
        <f t="shared" si="0"/>
        <v>3082888</v>
      </c>
      <c r="Z11" s="37">
        <f t="shared" si="0"/>
        <v>3205774.0400000005</v>
      </c>
      <c r="AA11" s="37">
        <f>+AA13+AA28+AA32</f>
        <v>3363141.5999999996</v>
      </c>
      <c r="AB11" s="37">
        <f>+AB13+AB28+AB32</f>
        <v>3671108</v>
      </c>
      <c r="AC11" s="37">
        <f>+AC13+AC28+AC32</f>
        <v>3958761</v>
      </c>
      <c r="AD11" s="37">
        <f>+AD13+AD28+AD32</f>
        <v>4066936</v>
      </c>
      <c r="AE11" s="37">
        <f>+AE13+AE28+AE32</f>
        <v>4295500</v>
      </c>
      <c r="AF11" s="39">
        <f>+AF13+AF28+AF32+AF42</f>
        <v>4914358.5599999996</v>
      </c>
    </row>
    <row r="12" spans="2:57" s="13" customFormat="1" ht="12.75" customHeight="1" x14ac:dyDescent="0.2"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5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</row>
    <row r="13" spans="2:57" s="14" customFormat="1" ht="12.75" customHeight="1" x14ac:dyDescent="0.25">
      <c r="B13" s="36" t="s">
        <v>17</v>
      </c>
      <c r="C13" s="37">
        <v>197894.7</v>
      </c>
      <c r="D13" s="37">
        <v>227394.8</v>
      </c>
      <c r="E13" s="37">
        <v>250691.5</v>
      </c>
      <c r="F13" s="37">
        <v>244742.7</v>
      </c>
      <c r="G13" s="37">
        <v>294624.40000000002</v>
      </c>
      <c r="H13" s="37">
        <v>343528</v>
      </c>
      <c r="I13" s="37">
        <v>349409</v>
      </c>
      <c r="J13" s="37">
        <v>348909.16603999998</v>
      </c>
      <c r="K13" s="37">
        <v>397015</v>
      </c>
      <c r="L13" s="37">
        <v>504972.58482999989</v>
      </c>
      <c r="M13" s="37">
        <v>584040.24516000005</v>
      </c>
      <c r="N13" s="37">
        <v>604797.45137016196</v>
      </c>
      <c r="O13" s="37">
        <v>674824</v>
      </c>
      <c r="P13" s="37">
        <v>760875.57</v>
      </c>
      <c r="Q13" s="37">
        <v>804335.21</v>
      </c>
      <c r="R13" s="37">
        <v>855860.24</v>
      </c>
      <c r="S13" s="37">
        <v>980716.63033299998</v>
      </c>
      <c r="T13" s="37">
        <v>1088132.795554</v>
      </c>
      <c r="U13" s="37">
        <f t="shared" ref="U13:AA13" si="1">SUM(U14:U26)</f>
        <v>1255524.06</v>
      </c>
      <c r="V13" s="37">
        <f t="shared" si="1"/>
        <v>1500631.8599999999</v>
      </c>
      <c r="W13" s="37">
        <f t="shared" si="1"/>
        <v>1709944.1800000002</v>
      </c>
      <c r="X13" s="37">
        <f t="shared" si="1"/>
        <v>1910537</v>
      </c>
      <c r="Y13" s="37">
        <f t="shared" si="1"/>
        <v>1980594</v>
      </c>
      <c r="Z13" s="37">
        <f t="shared" si="1"/>
        <v>1985242.8400000003</v>
      </c>
      <c r="AA13" s="37">
        <f t="shared" si="1"/>
        <v>1972276.08</v>
      </c>
      <c r="AB13" s="37">
        <f>SUM(AB14:AB26)</f>
        <v>2105548</v>
      </c>
      <c r="AC13" s="37">
        <f>SUM(AC14:AC26)</f>
        <v>2182818</v>
      </c>
      <c r="AD13" s="37">
        <f>SUM(AD14:AD26)</f>
        <v>2133875</v>
      </c>
      <c r="AE13" s="37">
        <f>SUM(AE14:AE26)</f>
        <v>2239736</v>
      </c>
      <c r="AF13" s="39">
        <f>SUM(AF14:AF26)</f>
        <v>2456371.92</v>
      </c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</row>
    <row r="14" spans="2:57" s="13" customFormat="1" ht="12.75" customHeight="1" x14ac:dyDescent="0.2">
      <c r="B14" s="38" t="s">
        <v>1</v>
      </c>
      <c r="C14" s="34">
        <v>38594.400000000001</v>
      </c>
      <c r="D14" s="34">
        <v>34943.300000000003</v>
      </c>
      <c r="E14" s="34">
        <v>40436.300000000003</v>
      </c>
      <c r="F14" s="34">
        <v>38514.699999999997</v>
      </c>
      <c r="G14" s="34">
        <v>45312</v>
      </c>
      <c r="H14" s="34">
        <v>51640</v>
      </c>
      <c r="I14" s="34">
        <v>55017</v>
      </c>
      <c r="J14" s="34">
        <v>71055.122910000006</v>
      </c>
      <c r="K14" s="34">
        <v>90168</v>
      </c>
      <c r="L14" s="34">
        <v>129610.82581999997</v>
      </c>
      <c r="M14" s="34">
        <v>159590.75508</v>
      </c>
      <c r="N14" s="34">
        <v>157912.43751993644</v>
      </c>
      <c r="O14" s="34">
        <v>144216</v>
      </c>
      <c r="P14" s="34">
        <v>189733.18</v>
      </c>
      <c r="Q14" s="34">
        <v>229136.33</v>
      </c>
      <c r="R14" s="34">
        <v>231634.01</v>
      </c>
      <c r="S14" s="34">
        <v>235290.71455599999</v>
      </c>
      <c r="T14" s="34">
        <v>254440.95489200004</v>
      </c>
      <c r="U14" s="34">
        <v>297861.2</v>
      </c>
      <c r="V14" s="34">
        <v>334836.59999999998</v>
      </c>
      <c r="W14" s="34">
        <v>330940.12</v>
      </c>
      <c r="X14" s="34">
        <v>337257</v>
      </c>
      <c r="Y14" s="34">
        <v>319726</v>
      </c>
      <c r="Z14" s="34">
        <v>352823.52</v>
      </c>
      <c r="AA14" s="34">
        <v>329173.2</v>
      </c>
      <c r="AB14" s="34">
        <v>367601</v>
      </c>
      <c r="AC14" s="34">
        <v>351843</v>
      </c>
      <c r="AD14" s="34">
        <v>348435</v>
      </c>
      <c r="AE14" s="34">
        <v>327023</v>
      </c>
      <c r="AF14" s="35">
        <v>302829.59999999998</v>
      </c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</row>
    <row r="15" spans="2:57" s="13" customFormat="1" ht="12.75" customHeight="1" x14ac:dyDescent="0.2">
      <c r="B15" s="38" t="s">
        <v>2</v>
      </c>
      <c r="C15" s="34">
        <v>968.7</v>
      </c>
      <c r="D15" s="34">
        <v>1313</v>
      </c>
      <c r="E15" s="34">
        <v>2089.6</v>
      </c>
      <c r="F15" s="34">
        <v>1208.2</v>
      </c>
      <c r="G15" s="34">
        <v>1415.6</v>
      </c>
      <c r="H15" s="34">
        <v>1623</v>
      </c>
      <c r="I15" s="34">
        <v>1688</v>
      </c>
      <c r="J15" s="34">
        <v>1240.0179000000001</v>
      </c>
      <c r="K15" s="34">
        <v>1109</v>
      </c>
      <c r="L15" s="34">
        <v>1186.6317300000003</v>
      </c>
      <c r="M15" s="34">
        <v>1373.10393</v>
      </c>
      <c r="N15" s="34">
        <v>2116.1111599999999</v>
      </c>
      <c r="O15" s="34">
        <v>1440</v>
      </c>
      <c r="P15" s="34">
        <v>1522.56</v>
      </c>
      <c r="Q15" s="34">
        <v>1241.48</v>
      </c>
      <c r="R15" s="34">
        <v>2125.85</v>
      </c>
      <c r="S15" s="34">
        <v>5566.7759020000003</v>
      </c>
      <c r="T15" s="34">
        <v>5553.3893879999996</v>
      </c>
      <c r="U15" s="34">
        <v>7436.24</v>
      </c>
      <c r="V15" s="34">
        <v>7813.54</v>
      </c>
      <c r="W15" s="34">
        <v>8883.7000000000007</v>
      </c>
      <c r="X15" s="34">
        <v>10028</v>
      </c>
      <c r="Y15" s="34">
        <v>10160</v>
      </c>
      <c r="Z15" s="34">
        <v>3649.52</v>
      </c>
      <c r="AA15" s="34">
        <v>5268.72</v>
      </c>
      <c r="AB15" s="34">
        <v>9781</v>
      </c>
      <c r="AC15" s="34">
        <v>18563</v>
      </c>
      <c r="AD15" s="34">
        <v>23272</v>
      </c>
      <c r="AE15" s="34">
        <v>30659</v>
      </c>
      <c r="AF15" s="35">
        <v>45365.279999999999</v>
      </c>
      <c r="AG15" s="41"/>
      <c r="AH15" s="41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</row>
    <row r="16" spans="2:57" s="13" customFormat="1" ht="12.75" customHeight="1" x14ac:dyDescent="0.2">
      <c r="B16" s="38" t="s">
        <v>27</v>
      </c>
      <c r="C16" s="34">
        <v>16260.7</v>
      </c>
      <c r="D16" s="34">
        <v>24652.400000000001</v>
      </c>
      <c r="E16" s="34">
        <v>22581.200000000001</v>
      </c>
      <c r="F16" s="34">
        <v>24624.5</v>
      </c>
      <c r="G16" s="34">
        <v>26261.8</v>
      </c>
      <c r="H16" s="34">
        <v>26324</v>
      </c>
      <c r="I16" s="34">
        <v>23539</v>
      </c>
      <c r="J16" s="34">
        <v>22441.210609999998</v>
      </c>
      <c r="K16" s="34">
        <v>23613</v>
      </c>
      <c r="L16" s="34">
        <v>28381.823879999993</v>
      </c>
      <c r="M16" s="34">
        <v>35147.724609999997</v>
      </c>
      <c r="N16" s="34">
        <v>43664.304009999993</v>
      </c>
      <c r="O16" s="34">
        <v>43328</v>
      </c>
      <c r="P16" s="34">
        <v>53757.47</v>
      </c>
      <c r="Q16" s="34">
        <v>59795.43</v>
      </c>
      <c r="R16" s="34">
        <v>65267.08</v>
      </c>
      <c r="S16" s="34">
        <v>58008.465543000006</v>
      </c>
      <c r="T16" s="34">
        <v>71056.879889999997</v>
      </c>
      <c r="U16" s="34">
        <v>86360.54</v>
      </c>
      <c r="V16" s="34">
        <v>96643.68</v>
      </c>
      <c r="W16" s="34">
        <v>108861.34</v>
      </c>
      <c r="X16" s="34">
        <v>120590</v>
      </c>
      <c r="Y16" s="34">
        <v>99683</v>
      </c>
      <c r="Z16" s="34">
        <v>94585.68</v>
      </c>
      <c r="AA16" s="34">
        <v>100565.04</v>
      </c>
      <c r="AB16" s="34">
        <v>102318</v>
      </c>
      <c r="AC16" s="34">
        <v>105370</v>
      </c>
      <c r="AD16" s="34">
        <v>80069</v>
      </c>
      <c r="AE16" s="34">
        <v>106697</v>
      </c>
      <c r="AF16" s="35">
        <v>113608.08</v>
      </c>
      <c r="AG16" s="41"/>
      <c r="AH16" s="41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</row>
    <row r="17" spans="2:57" s="13" customFormat="1" ht="12.75" customHeight="1" x14ac:dyDescent="0.2">
      <c r="B17" s="38" t="s">
        <v>3</v>
      </c>
      <c r="C17" s="34">
        <v>63.4</v>
      </c>
      <c r="D17" s="34">
        <v>201.8</v>
      </c>
      <c r="E17" s="34">
        <v>321.39999999999998</v>
      </c>
      <c r="F17" s="34">
        <v>365.7</v>
      </c>
      <c r="G17" s="34">
        <v>535.70000000000005</v>
      </c>
      <c r="H17" s="34">
        <v>269</v>
      </c>
      <c r="I17" s="34">
        <v>468</v>
      </c>
      <c r="J17" s="34">
        <v>426.81181999999995</v>
      </c>
      <c r="K17" s="34">
        <v>552</v>
      </c>
      <c r="L17" s="34">
        <v>356.54534000000001</v>
      </c>
      <c r="M17" s="34">
        <v>411.39335</v>
      </c>
      <c r="N17" s="34">
        <v>401.10032999999999</v>
      </c>
      <c r="O17" s="34">
        <v>424</v>
      </c>
      <c r="P17" s="34">
        <v>428.22</v>
      </c>
      <c r="Q17" s="34">
        <v>461.77</v>
      </c>
      <c r="R17" s="34">
        <v>418.2</v>
      </c>
      <c r="S17" s="34">
        <v>439.58953599999995</v>
      </c>
      <c r="T17" s="34">
        <v>438.15898200000015</v>
      </c>
      <c r="U17" s="34">
        <v>466.48</v>
      </c>
      <c r="V17" s="34">
        <v>493.92</v>
      </c>
      <c r="W17" s="34">
        <v>541.94000000000005</v>
      </c>
      <c r="X17" s="34">
        <v>1642</v>
      </c>
      <c r="Y17" s="34">
        <v>1630</v>
      </c>
      <c r="Z17" s="34">
        <v>1632.68</v>
      </c>
      <c r="AA17" s="34">
        <v>1343.28</v>
      </c>
      <c r="AB17" s="34">
        <v>1240</v>
      </c>
      <c r="AC17" s="34">
        <v>1077</v>
      </c>
      <c r="AD17" s="34">
        <v>687</v>
      </c>
      <c r="AE17" s="34">
        <v>954</v>
      </c>
      <c r="AF17" s="35">
        <v>974.4</v>
      </c>
      <c r="AG17" s="41"/>
      <c r="AH17" s="41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</row>
    <row r="18" spans="2:57" s="13" customFormat="1" ht="12.75" customHeight="1" x14ac:dyDescent="0.2">
      <c r="B18" s="38" t="s">
        <v>4</v>
      </c>
      <c r="C18" s="34">
        <v>58463.3</v>
      </c>
      <c r="D18" s="34">
        <v>69266.899999999994</v>
      </c>
      <c r="E18" s="34">
        <v>81664.800000000003</v>
      </c>
      <c r="F18" s="34">
        <v>98540</v>
      </c>
      <c r="G18" s="34">
        <v>121355.9</v>
      </c>
      <c r="H18" s="34">
        <v>152733</v>
      </c>
      <c r="I18" s="34">
        <v>139180</v>
      </c>
      <c r="J18" s="34">
        <v>129711.40275000002</v>
      </c>
      <c r="K18" s="34">
        <v>105346</v>
      </c>
      <c r="L18" s="34">
        <v>113154.21063999999</v>
      </c>
      <c r="M18" s="34">
        <v>121846.85798999999</v>
      </c>
      <c r="N18" s="34">
        <v>126755.27829999999</v>
      </c>
      <c r="O18" s="34">
        <v>127576</v>
      </c>
      <c r="P18" s="34">
        <v>146903.25</v>
      </c>
      <c r="Q18" s="34">
        <v>162951.82</v>
      </c>
      <c r="R18" s="34">
        <v>184175.28</v>
      </c>
      <c r="S18" s="34">
        <v>215091.02516500006</v>
      </c>
      <c r="T18" s="34">
        <v>247198.05720400001</v>
      </c>
      <c r="U18" s="34">
        <v>288524.74</v>
      </c>
      <c r="V18" s="34">
        <v>353049.9</v>
      </c>
      <c r="W18" s="34">
        <v>436714.46</v>
      </c>
      <c r="X18" s="34">
        <v>499008</v>
      </c>
      <c r="Y18" s="34">
        <v>536084</v>
      </c>
      <c r="Z18" s="34">
        <v>555989.28</v>
      </c>
      <c r="AA18" s="34">
        <v>583498.55999999994</v>
      </c>
      <c r="AB18" s="34">
        <v>576054</v>
      </c>
      <c r="AC18" s="34">
        <v>583978</v>
      </c>
      <c r="AD18" s="34">
        <v>524392</v>
      </c>
      <c r="AE18" s="34">
        <v>541300</v>
      </c>
      <c r="AF18" s="35">
        <v>610823.52</v>
      </c>
      <c r="AG18" s="41"/>
      <c r="AH18" s="41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</row>
    <row r="19" spans="2:57" s="13" customFormat="1" ht="12.75" customHeight="1" x14ac:dyDescent="0.2">
      <c r="B19" s="38" t="s">
        <v>8</v>
      </c>
      <c r="C19" s="34">
        <v>6797.5</v>
      </c>
      <c r="D19" s="34">
        <v>6836.6</v>
      </c>
      <c r="E19" s="34">
        <v>7389.7</v>
      </c>
      <c r="F19" s="34">
        <v>14082.9</v>
      </c>
      <c r="G19" s="34"/>
      <c r="H19" s="34"/>
      <c r="I19" s="34"/>
      <c r="J19" s="34"/>
      <c r="K19" s="34"/>
      <c r="L19" s="34"/>
      <c r="M19" s="34">
        <v>16673.076099999998</v>
      </c>
      <c r="N19" s="34">
        <v>20984.027470075187</v>
      </c>
      <c r="O19" s="34">
        <v>18464</v>
      </c>
      <c r="P19" s="34">
        <v>18096.259999999998</v>
      </c>
      <c r="Q19" s="34">
        <v>16828.11</v>
      </c>
      <c r="R19" s="34">
        <v>18749.3</v>
      </c>
      <c r="S19" s="34">
        <v>21387.808137</v>
      </c>
      <c r="T19" s="34">
        <v>29517.201059999999</v>
      </c>
      <c r="U19" s="34">
        <v>36906.800000000003</v>
      </c>
      <c r="V19" s="34">
        <v>33812.94</v>
      </c>
      <c r="W19" s="34">
        <v>39925.199999999997</v>
      </c>
      <c r="X19" s="34">
        <v>44907</v>
      </c>
      <c r="Y19" s="34">
        <v>44666</v>
      </c>
      <c r="Z19" s="34">
        <v>58213.96</v>
      </c>
      <c r="AA19" s="34">
        <v>58116</v>
      </c>
      <c r="AB19" s="34">
        <v>61451</v>
      </c>
      <c r="AC19" s="34">
        <v>61376</v>
      </c>
      <c r="AD19" s="34">
        <v>53069</v>
      </c>
      <c r="AE19" s="34">
        <v>57295</v>
      </c>
      <c r="AF19" s="35">
        <v>57670.559999999998</v>
      </c>
      <c r="AG19" s="41"/>
      <c r="AH19" s="41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</row>
    <row r="20" spans="2:57" s="13" customFormat="1" ht="12.75" customHeight="1" x14ac:dyDescent="0.2">
      <c r="B20" s="38" t="s">
        <v>5</v>
      </c>
      <c r="C20" s="34">
        <v>18239.099999999999</v>
      </c>
      <c r="D20" s="34">
        <v>17804.599999999999</v>
      </c>
      <c r="E20" s="34">
        <v>30082.3</v>
      </c>
      <c r="F20" s="34">
        <v>24871</v>
      </c>
      <c r="G20" s="34">
        <v>38205.5</v>
      </c>
      <c r="H20" s="34">
        <v>42468</v>
      </c>
      <c r="I20" s="34">
        <v>39518</v>
      </c>
      <c r="J20" s="34">
        <v>34816.48818</v>
      </c>
      <c r="K20" s="34">
        <v>40032</v>
      </c>
      <c r="L20" s="34">
        <v>55434.027520000011</v>
      </c>
      <c r="M20" s="34">
        <v>49924.556360000002</v>
      </c>
      <c r="N20" s="34">
        <v>56334.398190150379</v>
      </c>
      <c r="O20" s="34">
        <v>65208</v>
      </c>
      <c r="P20" s="34">
        <v>59046.78</v>
      </c>
      <c r="Q20" s="34">
        <v>62225.4</v>
      </c>
      <c r="R20" s="34">
        <v>65204.35</v>
      </c>
      <c r="S20" s="34">
        <v>77690.160564999998</v>
      </c>
      <c r="T20" s="34">
        <v>83039.800353999992</v>
      </c>
      <c r="U20" s="34">
        <v>81044.039999999994</v>
      </c>
      <c r="V20" s="34">
        <v>139786.22</v>
      </c>
      <c r="W20" s="34">
        <v>154747.88</v>
      </c>
      <c r="X20" s="34">
        <v>158238</v>
      </c>
      <c r="Y20" s="34">
        <v>181050</v>
      </c>
      <c r="Z20" s="34">
        <v>179862.34</v>
      </c>
      <c r="AA20" s="34">
        <v>184078.07999999999</v>
      </c>
      <c r="AB20" s="34">
        <v>176473</v>
      </c>
      <c r="AC20" s="34">
        <v>168235</v>
      </c>
      <c r="AD20" s="34">
        <v>128893</v>
      </c>
      <c r="AE20" s="34">
        <v>130451</v>
      </c>
      <c r="AF20" s="35">
        <v>120895.2</v>
      </c>
      <c r="AG20" s="41"/>
      <c r="AH20" s="41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</row>
    <row r="21" spans="2:57" s="13" customFormat="1" ht="12.75" customHeight="1" x14ac:dyDescent="0.2">
      <c r="B21" s="38" t="s">
        <v>34</v>
      </c>
      <c r="C21" s="34">
        <v>2114.9</v>
      </c>
      <c r="D21" s="34">
        <v>8274.4</v>
      </c>
      <c r="E21" s="34">
        <v>5232.6000000000004</v>
      </c>
      <c r="F21" s="34">
        <v>5256.1</v>
      </c>
      <c r="G21" s="34">
        <v>10182.1</v>
      </c>
      <c r="H21" s="34">
        <v>13515</v>
      </c>
      <c r="I21" s="34">
        <v>23759</v>
      </c>
      <c r="J21" s="34">
        <v>26410.481800000005</v>
      </c>
      <c r="K21" s="34">
        <v>34201</v>
      </c>
      <c r="L21" s="34">
        <v>41370.42598</v>
      </c>
      <c r="M21" s="34">
        <v>53597.638350000001</v>
      </c>
      <c r="N21" s="34">
        <v>64574.845889999997</v>
      </c>
      <c r="O21" s="34">
        <v>58152</v>
      </c>
      <c r="P21" s="34">
        <v>69926.740000000005</v>
      </c>
      <c r="Q21" s="34">
        <v>55692.49</v>
      </c>
      <c r="R21" s="34">
        <v>49047.89</v>
      </c>
      <c r="S21" s="34">
        <v>54840.589390999994</v>
      </c>
      <c r="T21" s="34">
        <v>60612.594901999997</v>
      </c>
      <c r="U21" s="34">
        <v>66349.919999999998</v>
      </c>
      <c r="V21" s="34">
        <v>82518.94</v>
      </c>
      <c r="W21" s="34">
        <v>95079.6</v>
      </c>
      <c r="X21" s="34">
        <v>108496</v>
      </c>
      <c r="Y21" s="34">
        <v>100785</v>
      </c>
      <c r="Z21" s="34">
        <v>91382.06</v>
      </c>
      <c r="AA21" s="34">
        <v>94830</v>
      </c>
      <c r="AB21" s="34">
        <v>96681</v>
      </c>
      <c r="AC21" s="34">
        <v>110988</v>
      </c>
      <c r="AD21" s="34">
        <v>111798</v>
      </c>
      <c r="AE21" s="34">
        <v>123060</v>
      </c>
      <c r="AF21" s="35">
        <v>132240</v>
      </c>
      <c r="AG21" s="41"/>
      <c r="AH21" s="41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</row>
    <row r="22" spans="2:57" s="13" customFormat="1" ht="12.75" customHeight="1" x14ac:dyDescent="0.2">
      <c r="B22" s="38" t="s">
        <v>28</v>
      </c>
      <c r="C22" s="34">
        <v>17335.099999999999</v>
      </c>
      <c r="D22" s="34">
        <v>28062.7</v>
      </c>
      <c r="E22" s="34">
        <v>23660.799999999999</v>
      </c>
      <c r="F22" s="34">
        <v>20732.5</v>
      </c>
      <c r="G22" s="34">
        <v>28179.7</v>
      </c>
      <c r="H22" s="34">
        <v>30988</v>
      </c>
      <c r="I22" s="34">
        <v>43930</v>
      </c>
      <c r="J22" s="34">
        <v>40938.625200000002</v>
      </c>
      <c r="K22" s="34">
        <v>58612</v>
      </c>
      <c r="L22" s="34">
        <v>71168.635179999997</v>
      </c>
      <c r="M22" s="34">
        <v>75244.543059999996</v>
      </c>
      <c r="N22" s="34">
        <v>76635.641350000005</v>
      </c>
      <c r="O22" s="34">
        <v>69264</v>
      </c>
      <c r="P22" s="34">
        <v>50640.98</v>
      </c>
      <c r="Q22" s="34">
        <v>43739.46</v>
      </c>
      <c r="R22" s="34">
        <v>32494.14</v>
      </c>
      <c r="S22" s="34">
        <v>57295.224746</v>
      </c>
      <c r="T22" s="34">
        <v>71371.834440000021</v>
      </c>
      <c r="U22" s="34">
        <v>89282.9</v>
      </c>
      <c r="V22" s="34">
        <v>102076.8</v>
      </c>
      <c r="W22" s="34">
        <v>108511.48</v>
      </c>
      <c r="X22" s="34">
        <v>145487</v>
      </c>
      <c r="Y22" s="34">
        <v>152706</v>
      </c>
      <c r="Z22" s="34">
        <v>127520.54</v>
      </c>
      <c r="AA22" s="34">
        <v>118758.48</v>
      </c>
      <c r="AB22" s="34">
        <v>210968</v>
      </c>
      <c r="AC22" s="34">
        <v>245334</v>
      </c>
      <c r="AD22" s="34">
        <v>320453</v>
      </c>
      <c r="AE22" s="34">
        <v>371003</v>
      </c>
      <c r="AF22" s="35">
        <v>499080.72</v>
      </c>
      <c r="AG22" s="41"/>
      <c r="AH22" s="41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2:57" s="13" customFormat="1" ht="12.75" customHeight="1" x14ac:dyDescent="0.2">
      <c r="B23" s="38" t="s">
        <v>22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3.9238760000000004</v>
      </c>
      <c r="U23" s="34">
        <v>0</v>
      </c>
      <c r="V23" s="34">
        <v>294.98</v>
      </c>
      <c r="W23" s="34">
        <v>274.39999999999998</v>
      </c>
      <c r="X23" s="34">
        <v>438</v>
      </c>
      <c r="Y23" s="34">
        <v>2351</v>
      </c>
      <c r="Z23" s="34">
        <v>2599.94</v>
      </c>
      <c r="AA23" s="34">
        <v>160.08000000000001</v>
      </c>
      <c r="AB23" s="34">
        <v>270</v>
      </c>
      <c r="AC23" s="34">
        <v>261</v>
      </c>
      <c r="AD23" s="34">
        <v>168</v>
      </c>
      <c r="AE23" s="34">
        <v>4809</v>
      </c>
      <c r="AF23" s="35">
        <v>10300.799999999999</v>
      </c>
      <c r="AG23" s="41"/>
      <c r="AH23" s="41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</row>
    <row r="24" spans="2:57" s="13" customFormat="1" ht="12.75" customHeight="1" x14ac:dyDescent="0.2">
      <c r="B24" s="38" t="s">
        <v>10</v>
      </c>
      <c r="C24" s="34">
        <v>33604.6</v>
      </c>
      <c r="D24" s="34">
        <v>30077.3</v>
      </c>
      <c r="E24" s="34">
        <v>32111.599999999999</v>
      </c>
      <c r="F24" s="34">
        <v>9333.9</v>
      </c>
      <c r="G24" s="34">
        <v>16799.400000000001</v>
      </c>
      <c r="H24" s="34">
        <v>17356</v>
      </c>
      <c r="I24" s="34">
        <v>14505</v>
      </c>
      <c r="J24" s="34">
        <v>11744.468829999998</v>
      </c>
      <c r="K24" s="34">
        <v>26072</v>
      </c>
      <c r="L24" s="34">
        <v>41303.588230000001</v>
      </c>
      <c r="M24" s="34">
        <v>44123.391060000002</v>
      </c>
      <c r="N24" s="34">
        <v>28516.258559999998</v>
      </c>
      <c r="O24" s="34">
        <v>43512</v>
      </c>
      <c r="P24" s="34">
        <v>39015.599999999999</v>
      </c>
      <c r="Q24" s="34">
        <v>26873.5</v>
      </c>
      <c r="R24" s="34">
        <v>42691.25</v>
      </c>
      <c r="S24" s="34">
        <v>60275.532621999999</v>
      </c>
      <c r="T24" s="34">
        <v>63867.847706000015</v>
      </c>
      <c r="U24" s="34">
        <v>66411.66</v>
      </c>
      <c r="V24" s="34">
        <v>82121.06</v>
      </c>
      <c r="W24" s="34">
        <v>110446</v>
      </c>
      <c r="X24" s="34">
        <v>134902</v>
      </c>
      <c r="Y24" s="34">
        <v>156542</v>
      </c>
      <c r="Z24" s="34">
        <v>117264.84</v>
      </c>
      <c r="AA24" s="34">
        <v>82963.199999999997</v>
      </c>
      <c r="AB24" s="34">
        <v>88869</v>
      </c>
      <c r="AC24" s="34">
        <v>96781</v>
      </c>
      <c r="AD24" s="34">
        <v>100074</v>
      </c>
      <c r="AE24" s="34">
        <v>112439</v>
      </c>
      <c r="AF24" s="35">
        <v>118640.16</v>
      </c>
      <c r="AG24" s="41"/>
      <c r="AH24" s="4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</row>
    <row r="25" spans="2:57" s="13" customFormat="1" ht="12.75" customHeight="1" x14ac:dyDescent="0.2">
      <c r="B25" s="38" t="s">
        <v>14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>
        <v>73944</v>
      </c>
      <c r="P25" s="34">
        <v>90322.7</v>
      </c>
      <c r="Q25" s="34">
        <v>95631.81</v>
      </c>
      <c r="R25" s="34">
        <v>97217.56</v>
      </c>
      <c r="S25" s="34">
        <v>118876.86706199999</v>
      </c>
      <c r="T25" s="34">
        <v>122178.56120000001</v>
      </c>
      <c r="U25" s="34">
        <v>139573.56</v>
      </c>
      <c r="V25" s="34">
        <v>147462.56</v>
      </c>
      <c r="W25" s="34">
        <v>170066.26</v>
      </c>
      <c r="X25" s="34">
        <v>188211</v>
      </c>
      <c r="Y25" s="34">
        <v>214788</v>
      </c>
      <c r="Z25" s="34">
        <v>230132.42</v>
      </c>
      <c r="AA25" s="34">
        <v>229359.84</v>
      </c>
      <c r="AB25" s="34">
        <v>240997</v>
      </c>
      <c r="AC25" s="34">
        <v>282385</v>
      </c>
      <c r="AD25" s="34">
        <v>324472</v>
      </c>
      <c r="AE25" s="34">
        <v>327217</v>
      </c>
      <c r="AF25" s="35">
        <v>325233.84000000003</v>
      </c>
      <c r="AG25" s="41"/>
      <c r="AH25" s="41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</row>
    <row r="26" spans="2:57" s="13" customFormat="1" ht="12.75" customHeight="1" x14ac:dyDescent="0.2">
      <c r="B26" s="38" t="s">
        <v>16</v>
      </c>
      <c r="C26" s="34">
        <v>5453</v>
      </c>
      <c r="D26" s="34">
        <v>5961.9</v>
      </c>
      <c r="E26" s="34">
        <v>5121.2</v>
      </c>
      <c r="F26" s="34">
        <v>7213</v>
      </c>
      <c r="G26" s="34">
        <v>6376.7</v>
      </c>
      <c r="H26" s="34">
        <v>6612</v>
      </c>
      <c r="I26" s="34">
        <v>7805</v>
      </c>
      <c r="J26" s="34">
        <v>10124.536040000001</v>
      </c>
      <c r="K26" s="34">
        <v>17310</v>
      </c>
      <c r="L26" s="34">
        <v>23005.870510000001</v>
      </c>
      <c r="M26" s="34">
        <v>26107.205270000002</v>
      </c>
      <c r="N26" s="34">
        <v>26903.048589999995</v>
      </c>
      <c r="O26" s="34">
        <v>29296</v>
      </c>
      <c r="P26" s="34">
        <v>41481.83</v>
      </c>
      <c r="Q26" s="34">
        <v>49757.61</v>
      </c>
      <c r="R26" s="34">
        <v>66835.33</v>
      </c>
      <c r="S26" s="34">
        <v>75953.877108000015</v>
      </c>
      <c r="T26" s="34">
        <v>78853.591660000006</v>
      </c>
      <c r="U26" s="34">
        <v>95305.98</v>
      </c>
      <c r="V26" s="34">
        <v>119720.72</v>
      </c>
      <c r="W26" s="34">
        <v>144951.79999999999</v>
      </c>
      <c r="X26" s="34">
        <v>161333</v>
      </c>
      <c r="Y26" s="34">
        <v>160423</v>
      </c>
      <c r="Z26" s="34">
        <v>169586.06</v>
      </c>
      <c r="AA26" s="34">
        <v>184161.6</v>
      </c>
      <c r="AB26" s="34">
        <v>172845</v>
      </c>
      <c r="AC26" s="34">
        <v>156627</v>
      </c>
      <c r="AD26" s="34">
        <v>118093</v>
      </c>
      <c r="AE26" s="34">
        <v>106829</v>
      </c>
      <c r="AF26" s="35">
        <v>118709.75999999999</v>
      </c>
      <c r="AG26" s="41"/>
      <c r="AH26" s="41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</row>
    <row r="27" spans="2:57" ht="12.75" customHeight="1" x14ac:dyDescent="0.2">
      <c r="B27" s="38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5"/>
      <c r="AG27" s="41"/>
      <c r="AH27" s="41"/>
    </row>
    <row r="28" spans="2:57" s="14" customFormat="1" ht="12.75" customHeight="1" x14ac:dyDescent="0.25">
      <c r="B28" s="36" t="s">
        <v>18</v>
      </c>
      <c r="C28" s="37"/>
      <c r="D28" s="37"/>
      <c r="E28" s="37"/>
      <c r="F28" s="37"/>
      <c r="G28" s="37"/>
      <c r="H28" s="37"/>
      <c r="I28" s="37"/>
      <c r="J28" s="37">
        <v>931.67288000000008</v>
      </c>
      <c r="K28" s="37">
        <v>53163</v>
      </c>
      <c r="L28" s="37">
        <v>40814.300720000007</v>
      </c>
      <c r="M28" s="37">
        <v>51417.188330000004</v>
      </c>
      <c r="N28" s="37">
        <v>62617.098460000008</v>
      </c>
      <c r="O28" s="37">
        <v>61224</v>
      </c>
      <c r="P28" s="37">
        <v>73400.08</v>
      </c>
      <c r="Q28" s="37">
        <v>71846.87</v>
      </c>
      <c r="R28" s="37">
        <v>72718.009999999995</v>
      </c>
      <c r="S28" s="37">
        <v>83092.006053999998</v>
      </c>
      <c r="T28" s="37">
        <v>89173.197466000012</v>
      </c>
      <c r="U28" s="37">
        <f t="shared" ref="U28:AD28" si="2">+U29</f>
        <v>97672.68</v>
      </c>
      <c r="V28" s="37">
        <f t="shared" si="2"/>
        <v>113992.62</v>
      </c>
      <c r="W28" s="37">
        <f t="shared" si="2"/>
        <v>123685.8</v>
      </c>
      <c r="X28" s="37">
        <f t="shared" si="2"/>
        <v>124381</v>
      </c>
      <c r="Y28" s="37">
        <f t="shared" si="2"/>
        <v>135407</v>
      </c>
      <c r="Z28" s="37">
        <f t="shared" si="2"/>
        <v>137639.04000000001</v>
      </c>
      <c r="AA28" s="37">
        <f t="shared" si="2"/>
        <v>165508.79999999999</v>
      </c>
      <c r="AB28" s="37">
        <f t="shared" si="2"/>
        <v>143595</v>
      </c>
      <c r="AC28" s="37">
        <f t="shared" si="2"/>
        <v>155393</v>
      </c>
      <c r="AD28" s="37">
        <f t="shared" si="2"/>
        <v>156424</v>
      </c>
      <c r="AE28" s="37">
        <f>+AE29+AE30</f>
        <v>119469</v>
      </c>
      <c r="AF28" s="39">
        <f>+AF29+AF30</f>
        <v>164165.52000000002</v>
      </c>
      <c r="AG28" s="41"/>
      <c r="AH28" s="41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</row>
    <row r="29" spans="2:57" s="13" customFormat="1" ht="12.75" customHeight="1" x14ac:dyDescent="0.2">
      <c r="B29" s="38" t="s">
        <v>30</v>
      </c>
      <c r="C29" s="34"/>
      <c r="D29" s="34"/>
      <c r="E29" s="34"/>
      <c r="F29" s="34"/>
      <c r="G29" s="34"/>
      <c r="H29" s="34"/>
      <c r="I29" s="34"/>
      <c r="J29" s="34">
        <v>931.67288000000008</v>
      </c>
      <c r="K29" s="34">
        <v>53163</v>
      </c>
      <c r="L29" s="34">
        <v>40814.300720000007</v>
      </c>
      <c r="M29" s="34">
        <v>51417.188330000004</v>
      </c>
      <c r="N29" s="34">
        <v>62617.098460000008</v>
      </c>
      <c r="O29" s="34">
        <v>61224</v>
      </c>
      <c r="P29" s="34">
        <v>73400.08</v>
      </c>
      <c r="Q29" s="34">
        <v>71846.87</v>
      </c>
      <c r="R29" s="34">
        <v>72718.009999999995</v>
      </c>
      <c r="S29" s="34">
        <v>83092.006053999998</v>
      </c>
      <c r="T29" s="34">
        <v>89173.197466000012</v>
      </c>
      <c r="U29" s="34">
        <v>97672.68</v>
      </c>
      <c r="V29" s="34">
        <v>113992.62</v>
      </c>
      <c r="W29" s="34">
        <v>123685.8</v>
      </c>
      <c r="X29" s="34">
        <v>124381</v>
      </c>
      <c r="Y29" s="34">
        <v>135407</v>
      </c>
      <c r="Z29" s="34">
        <v>137639.04000000001</v>
      </c>
      <c r="AA29" s="34">
        <v>165508.79999999999</v>
      </c>
      <c r="AB29" s="34">
        <v>143595</v>
      </c>
      <c r="AC29" s="34">
        <v>155393</v>
      </c>
      <c r="AD29" s="34">
        <v>156424</v>
      </c>
      <c r="AE29" s="34">
        <v>117534</v>
      </c>
      <c r="AF29" s="35">
        <v>161388.48000000001</v>
      </c>
      <c r="AG29" s="41"/>
      <c r="AH29" s="41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</row>
    <row r="30" spans="2:57" s="13" customFormat="1" ht="12.75" customHeight="1" x14ac:dyDescent="0.2">
      <c r="B30" s="38" t="s">
        <v>29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>
        <v>1935</v>
      </c>
      <c r="AF30" s="35">
        <v>2777.04</v>
      </c>
      <c r="AG30" s="41"/>
      <c r="AH30" s="41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</row>
    <row r="31" spans="2:57" s="13" customFormat="1" ht="12.75" customHeight="1" x14ac:dyDescent="0.2">
      <c r="B31" s="38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5"/>
      <c r="AG31" s="41"/>
      <c r="AH31" s="41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</row>
    <row r="32" spans="2:57" s="14" customFormat="1" ht="12.75" customHeight="1" x14ac:dyDescent="0.25">
      <c r="B32" s="36" t="s">
        <v>19</v>
      </c>
      <c r="C32" s="37">
        <v>39524.800000000003</v>
      </c>
      <c r="D32" s="37">
        <v>49355.1</v>
      </c>
      <c r="E32" s="37">
        <v>33520</v>
      </c>
      <c r="F32" s="37">
        <v>31783</v>
      </c>
      <c r="G32" s="37">
        <v>57720</v>
      </c>
      <c r="H32" s="37">
        <v>82644</v>
      </c>
      <c r="I32" s="37">
        <v>122721</v>
      </c>
      <c r="J32" s="37">
        <v>162439.87422</v>
      </c>
      <c r="K32" s="37">
        <v>225532</v>
      </c>
      <c r="L32" s="37">
        <v>508896.77623000002</v>
      </c>
      <c r="M32" s="37">
        <v>567784.24182999996</v>
      </c>
      <c r="N32" s="37">
        <v>611384.11855976994</v>
      </c>
      <c r="O32" s="37">
        <v>593840</v>
      </c>
      <c r="P32" s="37">
        <v>638515.67000000004</v>
      </c>
      <c r="Q32" s="37">
        <v>304601.65999999997</v>
      </c>
      <c r="R32" s="37">
        <v>305007.2</v>
      </c>
      <c r="S32" s="37">
        <v>351145.70187400002</v>
      </c>
      <c r="T32" s="37">
        <v>399397.058296</v>
      </c>
      <c r="U32" s="37">
        <f t="shared" ref="U32:AF32" si="3">SUM(U33:U40)</f>
        <v>462123.89999999997</v>
      </c>
      <c r="V32" s="37">
        <f t="shared" si="3"/>
        <v>558815.6</v>
      </c>
      <c r="W32" s="37">
        <f t="shared" si="3"/>
        <v>713625.22</v>
      </c>
      <c r="X32" s="37">
        <f t="shared" si="3"/>
        <v>826681</v>
      </c>
      <c r="Y32" s="37">
        <f t="shared" si="3"/>
        <v>966887</v>
      </c>
      <c r="Z32" s="37">
        <f t="shared" si="3"/>
        <v>1082892.1600000001</v>
      </c>
      <c r="AA32" s="37">
        <f t="shared" si="3"/>
        <v>1225356.72</v>
      </c>
      <c r="AB32" s="37">
        <f t="shared" si="3"/>
        <v>1421965</v>
      </c>
      <c r="AC32" s="37">
        <f t="shared" si="3"/>
        <v>1620550</v>
      </c>
      <c r="AD32" s="37">
        <f t="shared" si="3"/>
        <v>1776637</v>
      </c>
      <c r="AE32" s="37">
        <f t="shared" si="3"/>
        <v>1936295</v>
      </c>
      <c r="AF32" s="39">
        <f t="shared" si="3"/>
        <v>2293598.4</v>
      </c>
      <c r="AG32" s="41"/>
      <c r="AH32" s="41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</row>
    <row r="33" spans="2:57" s="13" customFormat="1" ht="12.75" customHeight="1" x14ac:dyDescent="0.2">
      <c r="B33" s="38" t="s">
        <v>6</v>
      </c>
      <c r="C33" s="34">
        <v>1185.7</v>
      </c>
      <c r="D33" s="34">
        <v>1010.8</v>
      </c>
      <c r="E33" s="34">
        <v>3584.5</v>
      </c>
      <c r="F33" s="34">
        <v>866.2</v>
      </c>
      <c r="G33" s="34">
        <v>4932.7</v>
      </c>
      <c r="H33" s="34">
        <v>3368</v>
      </c>
      <c r="I33" s="34">
        <v>10189</v>
      </c>
      <c r="J33" s="34">
        <v>15842.298640000001</v>
      </c>
      <c r="K33" s="34">
        <v>16584</v>
      </c>
      <c r="L33" s="34">
        <v>26315.6351</v>
      </c>
      <c r="M33" s="34">
        <v>32175</v>
      </c>
      <c r="N33" s="34">
        <v>41290.473069999993</v>
      </c>
      <c r="O33" s="34">
        <v>49680</v>
      </c>
      <c r="P33" s="34">
        <v>58475.82</v>
      </c>
      <c r="Q33" s="34">
        <v>68531.210000000006</v>
      </c>
      <c r="R33" s="34">
        <v>77638.83</v>
      </c>
      <c r="S33" s="34">
        <v>93501.540047000002</v>
      </c>
      <c r="T33" s="34">
        <v>116120.82396799998</v>
      </c>
      <c r="U33" s="34">
        <v>154247.1</v>
      </c>
      <c r="V33" s="34">
        <v>162280.16</v>
      </c>
      <c r="W33" s="34">
        <v>171246.18</v>
      </c>
      <c r="X33" s="34">
        <f>182015+13663</f>
        <v>195678</v>
      </c>
      <c r="Y33" s="34">
        <f>199361+19713</f>
        <v>219074</v>
      </c>
      <c r="Z33" s="34">
        <v>246980.58</v>
      </c>
      <c r="AA33" s="34">
        <v>254951.76</v>
      </c>
      <c r="AB33" s="34">
        <f>236368+51729</f>
        <v>288097</v>
      </c>
      <c r="AC33" s="34">
        <v>310545</v>
      </c>
      <c r="AD33" s="34">
        <f>204614+80258</f>
        <v>284872</v>
      </c>
      <c r="AE33" s="34">
        <v>334324</v>
      </c>
      <c r="AF33" s="35">
        <v>369624.72</v>
      </c>
      <c r="AG33" s="41"/>
      <c r="AH33" s="41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</row>
    <row r="34" spans="2:57" s="13" customFormat="1" ht="12.75" customHeight="1" x14ac:dyDescent="0.2">
      <c r="B34" s="38" t="s">
        <v>7</v>
      </c>
      <c r="C34" s="34">
        <v>9778.9</v>
      </c>
      <c r="D34" s="34">
        <v>11674.6</v>
      </c>
      <c r="E34" s="34">
        <v>8069.4</v>
      </c>
      <c r="F34" s="34">
        <v>10212.700000000001</v>
      </c>
      <c r="G34" s="34">
        <v>12272</v>
      </c>
      <c r="H34" s="34">
        <v>20104</v>
      </c>
      <c r="I34" s="34">
        <v>13833</v>
      </c>
      <c r="J34" s="34">
        <v>14625.65005</v>
      </c>
      <c r="K34" s="34">
        <v>16061</v>
      </c>
      <c r="L34" s="34">
        <v>19429.190010000002</v>
      </c>
      <c r="M34" s="34">
        <v>21468.642270000004</v>
      </c>
      <c r="N34" s="34">
        <v>19134.664340000003</v>
      </c>
      <c r="O34" s="34">
        <v>15536</v>
      </c>
      <c r="P34" s="34">
        <v>19277.830000000002</v>
      </c>
      <c r="Q34" s="34">
        <v>20885.63</v>
      </c>
      <c r="R34" s="34">
        <v>21627.91</v>
      </c>
      <c r="S34" s="34">
        <v>26115.337491000002</v>
      </c>
      <c r="T34" s="34">
        <v>28144.533602</v>
      </c>
      <c r="U34" s="34">
        <v>35610.26</v>
      </c>
      <c r="V34" s="34">
        <v>42710.36</v>
      </c>
      <c r="W34" s="34">
        <v>54516.42</v>
      </c>
      <c r="X34" s="34">
        <v>69247</v>
      </c>
      <c r="Y34" s="34">
        <v>77103</v>
      </c>
      <c r="Z34" s="34">
        <v>82121.06</v>
      </c>
      <c r="AA34" s="34">
        <v>92929.919999999998</v>
      </c>
      <c r="AB34" s="34">
        <v>98687</v>
      </c>
      <c r="AC34" s="34">
        <v>113210</v>
      </c>
      <c r="AD34" s="34">
        <v>149740</v>
      </c>
      <c r="AE34" s="34">
        <v>141539</v>
      </c>
      <c r="AF34" s="35">
        <v>154553.76</v>
      </c>
      <c r="AG34" s="41"/>
      <c r="AH34" s="41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</row>
    <row r="35" spans="2:57" s="13" customFormat="1" ht="12.75" customHeight="1" x14ac:dyDescent="0.2">
      <c r="B35" s="38" t="s">
        <v>8</v>
      </c>
      <c r="C35" s="34">
        <v>3810.1</v>
      </c>
      <c r="D35" s="34">
        <v>2623.6</v>
      </c>
      <c r="E35" s="34">
        <v>2408</v>
      </c>
      <c r="F35" s="34">
        <v>3.2</v>
      </c>
      <c r="G35" s="34">
        <v>17839.8</v>
      </c>
      <c r="H35" s="34">
        <v>17112</v>
      </c>
      <c r="I35" s="34">
        <v>19443</v>
      </c>
      <c r="J35" s="34">
        <v>19593.92553</v>
      </c>
      <c r="K35" s="34">
        <v>19510</v>
      </c>
      <c r="L35" s="34">
        <v>24436.447349999999</v>
      </c>
      <c r="M35" s="34">
        <v>10596.572279999998</v>
      </c>
      <c r="N35" s="34">
        <v>11233.561920000004</v>
      </c>
      <c r="O35" s="34">
        <v>10960</v>
      </c>
      <c r="P35" s="34">
        <v>14583.27</v>
      </c>
      <c r="Q35" s="34">
        <v>16177.09</v>
      </c>
      <c r="R35" s="34">
        <v>15264.3</v>
      </c>
      <c r="S35" s="34">
        <v>16900.2287</v>
      </c>
      <c r="T35" s="34">
        <v>16030.263228000002</v>
      </c>
      <c r="U35" s="34">
        <v>17081.400000000001</v>
      </c>
      <c r="V35" s="34">
        <v>18384.8</v>
      </c>
      <c r="W35" s="34">
        <v>24332.42</v>
      </c>
      <c r="X35" s="34">
        <v>30583</v>
      </c>
      <c r="Y35" s="34">
        <v>32826</v>
      </c>
      <c r="Z35" s="34">
        <v>39788</v>
      </c>
      <c r="AA35" s="34">
        <v>39059.519999999997</v>
      </c>
      <c r="AB35" s="34">
        <v>42072</v>
      </c>
      <c r="AC35" s="34">
        <v>43945</v>
      </c>
      <c r="AD35" s="34">
        <v>39071</v>
      </c>
      <c r="AE35" s="34">
        <v>40187</v>
      </c>
      <c r="AF35" s="35">
        <v>43820.160000000003</v>
      </c>
      <c r="AG35" s="41"/>
      <c r="AH35" s="41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</row>
    <row r="36" spans="2:57" s="13" customFormat="1" ht="12.75" customHeight="1" x14ac:dyDescent="0.2">
      <c r="B36" s="38" t="s">
        <v>9</v>
      </c>
      <c r="C36" s="34">
        <v>4057.6</v>
      </c>
      <c r="D36" s="34">
        <v>2162.1</v>
      </c>
      <c r="E36" s="34">
        <v>2005</v>
      </c>
      <c r="F36" s="34">
        <v>1358.4</v>
      </c>
      <c r="G36" s="34">
        <v>1075.3</v>
      </c>
      <c r="H36" s="34">
        <v>1152</v>
      </c>
      <c r="I36" s="34">
        <v>736</v>
      </c>
      <c r="J36" s="34"/>
      <c r="K36" s="34">
        <v>156</v>
      </c>
      <c r="L36" s="34">
        <v>269.92695000000003</v>
      </c>
      <c r="M36" s="34">
        <v>498</v>
      </c>
      <c r="N36" s="34">
        <v>1520.07891</v>
      </c>
      <c r="O36" s="34">
        <v>1000</v>
      </c>
      <c r="P36" s="34">
        <v>3037.19</v>
      </c>
      <c r="Q36" s="34">
        <v>2763.05</v>
      </c>
      <c r="R36" s="34">
        <v>2530.11</v>
      </c>
      <c r="S36" s="34">
        <v>369.96969100000007</v>
      </c>
      <c r="T36" s="34">
        <v>475.00691199999994</v>
      </c>
      <c r="U36" s="34">
        <v>960.4</v>
      </c>
      <c r="V36" s="34">
        <v>1502.34</v>
      </c>
      <c r="W36" s="34">
        <v>1996.26</v>
      </c>
      <c r="X36" s="34">
        <v>2794</v>
      </c>
      <c r="Y36" s="34">
        <v>3114</v>
      </c>
      <c r="Z36" s="34">
        <v>2977.24</v>
      </c>
      <c r="AA36" s="34">
        <v>2498.64</v>
      </c>
      <c r="AB36" s="34">
        <v>4582</v>
      </c>
      <c r="AC36" s="34">
        <v>9919</v>
      </c>
      <c r="AD36" s="34">
        <v>11536</v>
      </c>
      <c r="AE36" s="34">
        <v>13830</v>
      </c>
      <c r="AF36" s="35">
        <v>24304.32</v>
      </c>
      <c r="AG36" s="41"/>
      <c r="AH36" s="41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</row>
    <row r="37" spans="2:57" s="13" customFormat="1" ht="12.75" customHeight="1" x14ac:dyDescent="0.2">
      <c r="B37" s="38" t="s">
        <v>14</v>
      </c>
      <c r="C37" s="34">
        <v>19519.900000000001</v>
      </c>
      <c r="D37" s="34">
        <v>28777.7</v>
      </c>
      <c r="E37" s="34">
        <v>15167.7</v>
      </c>
      <c r="F37" s="34">
        <v>11857.5</v>
      </c>
      <c r="G37" s="34">
        <v>16131</v>
      </c>
      <c r="H37" s="34">
        <v>28358</v>
      </c>
      <c r="I37" s="34">
        <v>43544</v>
      </c>
      <c r="J37" s="34">
        <v>72420</v>
      </c>
      <c r="K37" s="34">
        <v>92209</v>
      </c>
      <c r="L37" s="34">
        <v>89791.284870000003</v>
      </c>
      <c r="M37" s="34">
        <v>101937</v>
      </c>
      <c r="N37" s="34">
        <v>97858.103319770002</v>
      </c>
      <c r="O37" s="34">
        <v>42680</v>
      </c>
      <c r="P37" s="34">
        <v>35090.25</v>
      </c>
      <c r="Q37" s="34">
        <v>33466.97</v>
      </c>
      <c r="R37" s="34">
        <v>33393.269999999997</v>
      </c>
      <c r="S37" s="34">
        <v>35624.456216000006</v>
      </c>
      <c r="T37" s="34">
        <v>41050.154825999998</v>
      </c>
      <c r="U37" s="34">
        <v>43581.58</v>
      </c>
      <c r="V37" s="34">
        <v>66761.52</v>
      </c>
      <c r="W37" s="34">
        <v>75391.399999999994</v>
      </c>
      <c r="X37" s="34">
        <v>93411</v>
      </c>
      <c r="Y37" s="34">
        <v>114003</v>
      </c>
      <c r="Z37" s="34">
        <v>131780.6</v>
      </c>
      <c r="AA37" s="34">
        <v>154616.4</v>
      </c>
      <c r="AB37" s="34">
        <v>138165</v>
      </c>
      <c r="AC37" s="34">
        <v>155324</v>
      </c>
      <c r="AD37" s="34">
        <v>191162</v>
      </c>
      <c r="AE37" s="34">
        <v>203135</v>
      </c>
      <c r="AF37" s="35">
        <v>209670</v>
      </c>
      <c r="AG37" s="41"/>
      <c r="AH37" s="41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</row>
    <row r="38" spans="2:57" s="13" customFormat="1" ht="12.75" customHeight="1" x14ac:dyDescent="0.2">
      <c r="B38" s="38" t="s">
        <v>11</v>
      </c>
      <c r="C38" s="34">
        <v>1172.5999999999999</v>
      </c>
      <c r="D38" s="34">
        <v>2314.6</v>
      </c>
      <c r="E38" s="34">
        <v>631.9</v>
      </c>
      <c r="F38" s="34">
        <v>4349.5</v>
      </c>
      <c r="G38" s="34">
        <v>1146.4000000000001</v>
      </c>
      <c r="H38" s="34">
        <v>10991</v>
      </c>
      <c r="I38" s="34">
        <v>33148</v>
      </c>
      <c r="J38" s="34">
        <v>39958</v>
      </c>
      <c r="K38" s="34">
        <v>45988</v>
      </c>
      <c r="L38" s="34">
        <v>47218.729019999999</v>
      </c>
      <c r="M38" s="34">
        <v>47134.08365</v>
      </c>
      <c r="N38" s="34">
        <v>55158.289380000009</v>
      </c>
      <c r="O38" s="34">
        <v>70240</v>
      </c>
      <c r="P38" s="34">
        <v>82511.649999999994</v>
      </c>
      <c r="Q38" s="34">
        <v>95147.33</v>
      </c>
      <c r="R38" s="34">
        <v>108989.89</v>
      </c>
      <c r="S38" s="34">
        <v>135745.45614399997</v>
      </c>
      <c r="T38" s="34">
        <v>164879.41445800001</v>
      </c>
      <c r="U38" s="34">
        <v>198658.74</v>
      </c>
      <c r="V38" s="34">
        <v>263218.2</v>
      </c>
      <c r="W38" s="34">
        <v>386142.54</v>
      </c>
      <c r="X38" s="34">
        <v>434557</v>
      </c>
      <c r="Y38" s="34">
        <v>520502</v>
      </c>
      <c r="Z38" s="34">
        <v>577900.12</v>
      </c>
      <c r="AA38" s="34">
        <v>675488.88</v>
      </c>
      <c r="AB38" s="34">
        <v>840677</v>
      </c>
      <c r="AC38" s="34">
        <v>974580</v>
      </c>
      <c r="AD38" s="34">
        <v>1083047</v>
      </c>
      <c r="AE38" s="34">
        <v>1183945</v>
      </c>
      <c r="AF38" s="35">
        <v>1471023.84</v>
      </c>
      <c r="AG38" s="41"/>
      <c r="AH38" s="41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</row>
    <row r="39" spans="2:57" s="13" customFormat="1" ht="15" x14ac:dyDescent="0.2">
      <c r="B39" s="38" t="s">
        <v>23</v>
      </c>
      <c r="C39" s="34"/>
      <c r="D39" s="34">
        <v>791.7</v>
      </c>
      <c r="E39" s="34">
        <v>1653.5</v>
      </c>
      <c r="F39" s="34">
        <v>3135.5</v>
      </c>
      <c r="G39" s="34">
        <v>4322.8</v>
      </c>
      <c r="H39" s="34">
        <v>1559</v>
      </c>
      <c r="I39" s="34">
        <v>1343</v>
      </c>
      <c r="J39" s="34"/>
      <c r="K39" s="34"/>
      <c r="L39" s="34"/>
      <c r="M39" s="34"/>
      <c r="N39" s="34"/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/>
      <c r="Y39" s="34"/>
      <c r="Z39" s="34">
        <v>1344.56</v>
      </c>
      <c r="AA39" s="34">
        <v>3932.4</v>
      </c>
      <c r="AB39" s="34">
        <v>9305</v>
      </c>
      <c r="AC39" s="34">
        <v>12526</v>
      </c>
      <c r="AD39" s="34">
        <v>17073</v>
      </c>
      <c r="AE39" s="34">
        <v>19224</v>
      </c>
      <c r="AF39" s="35">
        <v>20518.080000000002</v>
      </c>
      <c r="AG39" s="41"/>
      <c r="AH39" s="41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</row>
    <row r="40" spans="2:57" s="13" customFormat="1" ht="12.75" customHeight="1" x14ac:dyDescent="0.2">
      <c r="B40" s="38" t="s">
        <v>15</v>
      </c>
      <c r="C40" s="34"/>
      <c r="D40" s="34"/>
      <c r="E40" s="34"/>
      <c r="F40" s="34"/>
      <c r="G40" s="34"/>
      <c r="H40" s="34"/>
      <c r="I40" s="34">
        <v>485</v>
      </c>
      <c r="J40" s="34"/>
      <c r="K40" s="34">
        <v>35024</v>
      </c>
      <c r="L40" s="34">
        <v>301435.56293000001</v>
      </c>
      <c r="M40" s="34">
        <v>353974.94362999999</v>
      </c>
      <c r="N40" s="34">
        <v>385188.94761999993</v>
      </c>
      <c r="O40" s="34">
        <v>403744</v>
      </c>
      <c r="P40" s="34">
        <v>425539.66</v>
      </c>
      <c r="Q40" s="34">
        <v>67630.38</v>
      </c>
      <c r="R40" s="34">
        <v>45562.89</v>
      </c>
      <c r="S40" s="34">
        <v>42888.713584999998</v>
      </c>
      <c r="T40" s="34">
        <v>32696.861301999994</v>
      </c>
      <c r="U40" s="34">
        <v>11984.42</v>
      </c>
      <c r="V40" s="34">
        <v>3958.22</v>
      </c>
      <c r="W40" s="34">
        <v>0</v>
      </c>
      <c r="X40" s="34">
        <v>411</v>
      </c>
      <c r="Y40" s="34">
        <v>265</v>
      </c>
      <c r="Z40" s="34">
        <v>0</v>
      </c>
      <c r="AA40" s="34">
        <v>1879.2</v>
      </c>
      <c r="AB40" s="34">
        <v>380</v>
      </c>
      <c r="AC40" s="34">
        <v>501</v>
      </c>
      <c r="AD40" s="34">
        <v>136</v>
      </c>
      <c r="AE40" s="34">
        <v>111</v>
      </c>
      <c r="AF40" s="35">
        <v>83.52</v>
      </c>
      <c r="AG40" s="41"/>
      <c r="AH40" s="41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</row>
    <row r="41" spans="2:57" s="13" customFormat="1" ht="12.75" customHeight="1" x14ac:dyDescent="0.2">
      <c r="B41" s="38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5"/>
      <c r="AG41" s="41"/>
      <c r="AH41" s="41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</row>
    <row r="42" spans="2:57" s="13" customFormat="1" ht="12.75" customHeight="1" x14ac:dyDescent="0.2">
      <c r="B42" s="38" t="s">
        <v>33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5">
        <v>222.72</v>
      </c>
      <c r="AG42" s="41"/>
      <c r="AH42" s="41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</row>
    <row r="43" spans="2:57" s="13" customFormat="1" ht="12.75" customHeight="1" x14ac:dyDescent="0.2">
      <c r="B43" s="3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5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</row>
    <row r="44" spans="2:57" s="13" customFormat="1" ht="12.75" customHeight="1" x14ac:dyDescent="0.2">
      <c r="B44" s="40" t="s">
        <v>26</v>
      </c>
      <c r="C44" s="3"/>
      <c r="D44" s="3"/>
      <c r="E44" s="3"/>
      <c r="F44" s="3"/>
      <c r="G44" s="3"/>
      <c r="K44" s="3"/>
      <c r="L44" s="15"/>
      <c r="M44" s="7"/>
      <c r="T44" s="21"/>
      <c r="U44" s="21"/>
      <c r="V44" s="21"/>
      <c r="W44" s="21"/>
      <c r="X44" s="21"/>
      <c r="Y44" s="21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</row>
    <row r="45" spans="2:57" s="13" customFormat="1" ht="12.75" customHeight="1" x14ac:dyDescent="0.2">
      <c r="B45" s="40" t="s">
        <v>25</v>
      </c>
      <c r="C45" s="3"/>
      <c r="D45" s="3"/>
      <c r="E45" s="3"/>
      <c r="F45" s="3"/>
      <c r="G45" s="3"/>
      <c r="K45" s="4"/>
      <c r="L45" s="6"/>
      <c r="M45" s="8"/>
      <c r="T45" s="21"/>
      <c r="U45" s="21"/>
      <c r="V45" s="21"/>
      <c r="W45" s="21"/>
      <c r="X45" s="21"/>
      <c r="Y45" s="21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</row>
    <row r="46" spans="2:57" s="13" customFormat="1" ht="12.75" customHeight="1" x14ac:dyDescent="0.2">
      <c r="B46" s="40"/>
      <c r="C46" s="4"/>
      <c r="D46" s="4"/>
      <c r="E46" s="4"/>
      <c r="F46" s="4"/>
      <c r="G46" s="4"/>
      <c r="J46" s="16"/>
      <c r="K46" s="17"/>
      <c r="L46" s="6"/>
      <c r="M46" s="8"/>
      <c r="T46" s="21"/>
      <c r="U46" s="21"/>
      <c r="V46" s="21"/>
      <c r="W46" s="21"/>
      <c r="X46" s="21"/>
      <c r="Y46" s="21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</row>
    <row r="47" spans="2:57" s="13" customFormat="1" ht="12.75" hidden="1" customHeight="1" x14ac:dyDescent="0.2">
      <c r="B47" s="27" t="s">
        <v>20</v>
      </c>
      <c r="C47" s="4"/>
      <c r="D47" s="4"/>
      <c r="E47" s="4"/>
      <c r="F47" s="4"/>
      <c r="G47" s="4"/>
      <c r="J47" s="16"/>
      <c r="K47" s="17"/>
      <c r="L47" s="6"/>
      <c r="M47" s="8"/>
      <c r="T47" s="21"/>
      <c r="U47" s="21"/>
      <c r="V47" s="21"/>
      <c r="W47" s="21"/>
      <c r="X47" s="21"/>
      <c r="Y47" s="21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</row>
    <row r="48" spans="2:57" s="13" customFormat="1" ht="12.75" hidden="1" customHeight="1" x14ac:dyDescent="0.2">
      <c r="B48" s="27" t="s">
        <v>21</v>
      </c>
      <c r="C48" s="4"/>
      <c r="D48" s="4"/>
      <c r="E48" s="4"/>
      <c r="F48" s="4"/>
      <c r="G48" s="4"/>
      <c r="L48" s="5"/>
      <c r="M48" s="5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</row>
    <row r="49" spans="2:57" s="13" customFormat="1" ht="12.75" customHeight="1" x14ac:dyDescent="0.2">
      <c r="B49" s="28"/>
      <c r="J49" s="26"/>
      <c r="L49" s="5"/>
      <c r="M49" s="5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</row>
    <row r="50" spans="2:57" s="13" customFormat="1" ht="12.75" customHeight="1" x14ac:dyDescent="0.2">
      <c r="L50" s="5"/>
      <c r="M50" s="5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</row>
    <row r="51" spans="2:57" s="13" customFormat="1" ht="12.75" customHeight="1" x14ac:dyDescent="0.2">
      <c r="L51" s="5"/>
      <c r="M51" s="5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</row>
    <row r="52" spans="2:57" s="13" customFormat="1" ht="12.75" customHeight="1" x14ac:dyDescent="0.2">
      <c r="L52" s="5"/>
      <c r="M52" s="5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</row>
    <row r="53" spans="2:57" s="13" customFormat="1" ht="12.75" customHeight="1" x14ac:dyDescent="0.2">
      <c r="L53" s="5"/>
      <c r="M53" s="5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</row>
    <row r="54" spans="2:57" s="13" customFormat="1" ht="12.75" customHeight="1" x14ac:dyDescent="0.2">
      <c r="L54" s="5"/>
      <c r="M54" s="5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</row>
    <row r="55" spans="2:57" s="13" customFormat="1" ht="12.75" customHeight="1" x14ac:dyDescent="0.2">
      <c r="L55" s="5"/>
      <c r="M55" s="5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</row>
    <row r="56" spans="2:57" s="13" customFormat="1" ht="12.75" customHeight="1" x14ac:dyDescent="0.2">
      <c r="L56" s="5"/>
      <c r="M56" s="5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</row>
    <row r="57" spans="2:57" s="13" customFormat="1" ht="12.75" customHeight="1" x14ac:dyDescent="0.2">
      <c r="L57" s="5"/>
      <c r="M57" s="5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</row>
    <row r="58" spans="2:57" s="13" customFormat="1" ht="12.75" customHeight="1" x14ac:dyDescent="0.2">
      <c r="L58" s="5"/>
      <c r="M58" s="5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</row>
    <row r="59" spans="2:57" s="13" customFormat="1" ht="12.75" customHeight="1" x14ac:dyDescent="0.2">
      <c r="L59" s="5"/>
      <c r="M59" s="5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</row>
    <row r="60" spans="2:57" s="13" customFormat="1" ht="12.75" customHeight="1" x14ac:dyDescent="0.2">
      <c r="L60" s="5"/>
      <c r="M60" s="5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2:57" s="13" customFormat="1" ht="12.75" customHeight="1" x14ac:dyDescent="0.2">
      <c r="L61" s="5"/>
      <c r="M61" s="5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2:57" s="13" customFormat="1" ht="12.75" customHeight="1" x14ac:dyDescent="0.2">
      <c r="L62" s="5"/>
      <c r="M62" s="5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</row>
    <row r="63" spans="2:57" s="13" customFormat="1" ht="12.75" customHeight="1" x14ac:dyDescent="0.2">
      <c r="L63" s="5"/>
      <c r="M63" s="5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</row>
    <row r="64" spans="2:57" s="13" customFormat="1" ht="12.75" customHeight="1" x14ac:dyDescent="0.2">
      <c r="L64" s="5"/>
      <c r="M64" s="5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2:57" s="13" customFormat="1" ht="12.75" customHeight="1" x14ac:dyDescent="0.2">
      <c r="L65" s="5"/>
      <c r="M65" s="5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2:57" s="13" customFormat="1" ht="12.75" customHeight="1" x14ac:dyDescent="0.2">
      <c r="L66" s="5"/>
      <c r="M66" s="5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2:57" s="13" customFormat="1" ht="12.75" customHeight="1" x14ac:dyDescent="0.2">
      <c r="L67" s="5"/>
      <c r="M67" s="5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2:57" s="13" customFormat="1" ht="12.75" customHeight="1" x14ac:dyDescent="0.2">
      <c r="L68" s="5"/>
      <c r="M68" s="5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2:57" s="13" customFormat="1" ht="12.75" customHeight="1" x14ac:dyDescent="0.2">
      <c r="L69" s="5"/>
      <c r="M69" s="5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</row>
    <row r="70" spans="2:57" s="13" customFormat="1" ht="12.75" customHeight="1" x14ac:dyDescent="0.2">
      <c r="L70" s="5"/>
      <c r="M70" s="5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</row>
    <row r="71" spans="2:57" s="13" customFormat="1" ht="12.75" customHeight="1" x14ac:dyDescent="0.2">
      <c r="L71" s="5"/>
      <c r="M71" s="5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</row>
    <row r="72" spans="2:57" s="13" customFormat="1" ht="12.75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5"/>
      <c r="M72" s="5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</row>
    <row r="73" spans="2:57" s="13" customFormat="1" ht="12.75" customHeight="1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5"/>
      <c r="M73" s="5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</row>
    <row r="74" spans="2:57" s="13" customFormat="1" ht="12.75" customHeight="1" x14ac:dyDescent="0.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5"/>
      <c r="M74" s="5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</row>
    <row r="75" spans="2:57" s="13" customFormat="1" ht="12.75" customHeight="1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8"/>
      <c r="M75" s="3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</row>
    <row r="76" spans="2:57" s="13" customFormat="1" ht="12.75" customHeight="1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8"/>
      <c r="M76" s="3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</row>
    <row r="77" spans="2:57" s="13" customFormat="1" ht="12.75" customHeight="1" x14ac:dyDescent="0.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8"/>
      <c r="M77" s="3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</row>
    <row r="78" spans="2:57" s="13" customFormat="1" ht="12.75" customHeight="1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8"/>
      <c r="M78" s="3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</row>
    <row r="79" spans="2:57" s="13" customFormat="1" ht="12.75" customHeight="1" x14ac:dyDescent="0.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8"/>
      <c r="M79" s="3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</row>
    <row r="80" spans="2:57" s="13" customFormat="1" ht="12.75" customHeight="1" x14ac:dyDescent="0.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8"/>
      <c r="M80" s="3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</row>
    <row r="81" spans="2:57" s="13" customFormat="1" ht="12.75" customHeight="1" x14ac:dyDescent="0.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8"/>
      <c r="M81" s="3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</row>
    <row r="82" spans="2:57" s="13" customFormat="1" ht="12.75" customHeight="1" x14ac:dyDescent="0.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8"/>
      <c r="M82" s="3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</row>
    <row r="83" spans="2:57" s="13" customFormat="1" ht="12.75" customHeight="1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8"/>
      <c r="M83" s="3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</row>
    <row r="84" spans="2:57" s="13" customFormat="1" ht="12.75" customHeight="1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8"/>
      <c r="M84" s="3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</row>
    <row r="85" spans="2:57" s="13" customFormat="1" ht="12.75" customHeight="1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8"/>
      <c r="M85" s="3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</row>
    <row r="86" spans="2:57" s="13" customFormat="1" ht="12.75" customHeight="1" x14ac:dyDescent="0.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8"/>
      <c r="M86" s="3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</row>
    <row r="87" spans="2:57" s="13" customFormat="1" ht="12.75" customHeight="1" x14ac:dyDescent="0.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8"/>
      <c r="M87" s="3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</row>
    <row r="88" spans="2:57" s="13" customFormat="1" ht="12.75" customHeight="1" x14ac:dyDescent="0.2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8"/>
      <c r="M88" s="3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</row>
    <row r="89" spans="2:57" s="13" customFormat="1" ht="12.75" customHeight="1" x14ac:dyDescent="0.2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8"/>
      <c r="M89" s="3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</row>
    <row r="90" spans="2:57" s="13" customFormat="1" ht="12.75" customHeight="1" x14ac:dyDescent="0.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8"/>
      <c r="M90" s="3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</row>
    <row r="91" spans="2:57" s="13" customFormat="1" ht="12.75" customHeight="1" x14ac:dyDescent="0.2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8"/>
      <c r="M91" s="3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</row>
    <row r="92" spans="2:57" s="13" customFormat="1" ht="12.75" customHeight="1" x14ac:dyDescent="0.2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8"/>
      <c r="M92" s="3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</row>
    <row r="93" spans="2:57" s="13" customFormat="1" ht="12.75" customHeight="1" x14ac:dyDescent="0.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8"/>
      <c r="M93" s="3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</row>
    <row r="94" spans="2:57" s="13" customFormat="1" ht="12.75" customHeight="1" x14ac:dyDescent="0.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8"/>
      <c r="M94" s="3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</row>
    <row r="95" spans="2:57" s="13" customFormat="1" ht="12.75" customHeight="1" x14ac:dyDescent="0.2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8"/>
      <c r="M95" s="3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</row>
    <row r="96" spans="2:57" s="13" customFormat="1" ht="12.75" customHeight="1" x14ac:dyDescent="0.2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8"/>
      <c r="M96" s="3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2:57" s="13" customFormat="1" ht="12.75" customHeight="1" x14ac:dyDescent="0.2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8"/>
      <c r="M97" s="3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  <row r="98" spans="2:57" s="13" customFormat="1" ht="12.75" customHeight="1" x14ac:dyDescent="0.2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8"/>
      <c r="M98" s="3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2:57" s="13" customFormat="1" ht="12.75" customHeight="1" x14ac:dyDescent="0.2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8"/>
      <c r="M99" s="3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  <row r="100" spans="2:57" s="13" customFormat="1" ht="12.75" customHeight="1" x14ac:dyDescent="0.2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8"/>
      <c r="M100" s="3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</row>
    <row r="101" spans="2:57" s="13" customFormat="1" ht="12.75" customHeight="1" x14ac:dyDescent="0.2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8"/>
      <c r="M101" s="3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</row>
    <row r="102" spans="2:57" s="13" customFormat="1" ht="12.75" customHeight="1" x14ac:dyDescent="0.2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8"/>
      <c r="M102" s="3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</row>
    <row r="103" spans="2:57" s="13" customFormat="1" ht="12.75" customHeight="1" x14ac:dyDescent="0.2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8"/>
      <c r="M103" s="3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</row>
    <row r="104" spans="2:57" s="13" customFormat="1" ht="12.75" customHeight="1" x14ac:dyDescent="0.2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8"/>
      <c r="M104" s="3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</row>
    <row r="105" spans="2:57" ht="12.75" customHeight="1" x14ac:dyDescent="0.2">
      <c r="L105" s="12"/>
      <c r="M105" s="19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2:57" ht="12.75" customHeight="1" x14ac:dyDescent="0.2">
      <c r="L106" s="12"/>
      <c r="M106" s="19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2:57" ht="12.75" customHeight="1" x14ac:dyDescent="0.2">
      <c r="L107" s="12"/>
      <c r="M107" s="19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2:57" ht="12.75" customHeight="1" x14ac:dyDescent="0.2"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2:57" ht="12.75" customHeight="1" x14ac:dyDescent="0.2"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2:57" ht="12.75" customHeight="1" x14ac:dyDescent="0.2"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2:57" ht="12.75" customHeight="1" x14ac:dyDescent="0.2"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2:57" ht="12.75" customHeight="1" x14ac:dyDescent="0.2"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20:57" ht="12.75" customHeight="1" x14ac:dyDescent="0.2"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20:57" ht="12.75" customHeight="1" x14ac:dyDescent="0.2"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20:57" ht="12.75" customHeight="1" x14ac:dyDescent="0.2"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20:57" ht="12.75" customHeight="1" x14ac:dyDescent="0.2"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20:57" ht="12.75" customHeight="1" x14ac:dyDescent="0.2"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20:57" ht="12.75" customHeight="1" x14ac:dyDescent="0.2"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20:57" ht="12.75" customHeight="1" x14ac:dyDescent="0.2"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20:57" ht="12.75" customHeight="1" x14ac:dyDescent="0.2"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20:57" ht="12.75" customHeight="1" x14ac:dyDescent="0.2"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20:57" ht="12.75" customHeight="1" x14ac:dyDescent="0.2"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20:57" ht="12.75" customHeight="1" x14ac:dyDescent="0.2"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20:57" ht="12.75" customHeight="1" x14ac:dyDescent="0.2"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20:57" ht="12.75" customHeight="1" x14ac:dyDescent="0.2"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20:57" ht="12.75" customHeight="1" x14ac:dyDescent="0.2"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20:57" ht="12.75" customHeight="1" x14ac:dyDescent="0.2"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20:57" ht="12.75" customHeight="1" x14ac:dyDescent="0.2"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20:57" ht="12.75" customHeight="1" x14ac:dyDescent="0.2"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20:57" ht="12.75" customHeight="1" x14ac:dyDescent="0.2"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20:57" ht="12.75" customHeight="1" x14ac:dyDescent="0.2"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20:57" ht="12.75" customHeight="1" x14ac:dyDescent="0.2"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20:57" ht="12.75" customHeight="1" x14ac:dyDescent="0.2"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20:57" ht="12.75" customHeight="1" x14ac:dyDescent="0.2"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20:57" ht="12.75" customHeight="1" x14ac:dyDescent="0.2"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20:57" ht="12.75" customHeight="1" x14ac:dyDescent="0.2"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20:57" ht="12.75" customHeight="1" x14ac:dyDescent="0.2"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20:57" ht="12.75" customHeight="1" x14ac:dyDescent="0.2"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20:57" ht="12.75" customHeight="1" x14ac:dyDescent="0.2"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20:57" ht="12.75" customHeight="1" x14ac:dyDescent="0.2"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20:57" ht="12.75" customHeight="1" x14ac:dyDescent="0.2"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20:57" ht="12.75" customHeight="1" x14ac:dyDescent="0.2"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20:57" ht="12.75" customHeight="1" x14ac:dyDescent="0.2"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20:57" ht="12.75" customHeight="1" x14ac:dyDescent="0.2"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20:57" ht="12.75" customHeight="1" x14ac:dyDescent="0.2"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20:57" ht="12.75" customHeight="1" x14ac:dyDescent="0.2"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20:57" ht="12.75" customHeight="1" x14ac:dyDescent="0.2"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20:57" ht="12.75" customHeight="1" x14ac:dyDescent="0.2"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20:57" ht="12.75" customHeight="1" x14ac:dyDescent="0.2"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20:57" ht="12.75" customHeight="1" x14ac:dyDescent="0.2"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20:57" ht="12.75" customHeight="1" x14ac:dyDescent="0.2"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20:57" ht="12.75" customHeight="1" x14ac:dyDescent="0.2"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20:57" ht="12.75" customHeight="1" x14ac:dyDescent="0.2"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20:57" ht="12.75" customHeight="1" x14ac:dyDescent="0.2"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20:57" ht="12.75" customHeight="1" x14ac:dyDescent="0.2"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20:57" ht="12.75" customHeight="1" x14ac:dyDescent="0.2"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20:57" ht="12.75" customHeight="1" x14ac:dyDescent="0.2"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20:57" ht="12.75" customHeight="1" x14ac:dyDescent="0.2"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20:57" ht="12.75" customHeight="1" x14ac:dyDescent="0.2"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20:57" ht="12.75" customHeight="1" x14ac:dyDescent="0.2"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20:57" ht="12.75" customHeight="1" x14ac:dyDescent="0.2"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20:57" ht="12.75" customHeight="1" x14ac:dyDescent="0.2"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20:57" ht="12.75" customHeight="1" x14ac:dyDescent="0.2"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20:57" ht="12.75" customHeight="1" x14ac:dyDescent="0.2"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20:57" ht="12.75" customHeight="1" x14ac:dyDescent="0.2"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20:57" ht="12.75" customHeight="1" x14ac:dyDescent="0.2"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20:57" ht="12.75" customHeight="1" x14ac:dyDescent="0.2"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20:57" ht="12.75" customHeight="1" x14ac:dyDescent="0.2"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20:57" ht="12.75" customHeight="1" x14ac:dyDescent="0.2"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20:57" ht="12.75" customHeight="1" x14ac:dyDescent="0.2"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20:57" ht="12.75" customHeight="1" x14ac:dyDescent="0.2"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20:57" ht="12.75" customHeight="1" x14ac:dyDescent="0.2"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20:57" ht="12.75" customHeight="1" x14ac:dyDescent="0.2"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20:57" ht="12.75" customHeight="1" x14ac:dyDescent="0.2"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20:57" ht="12.75" customHeight="1" x14ac:dyDescent="0.2"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20:57" ht="12.75" customHeight="1" x14ac:dyDescent="0.2"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20:57" ht="12.75" customHeight="1" x14ac:dyDescent="0.2"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20:57" ht="12.75" customHeight="1" x14ac:dyDescent="0.2"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20:57" ht="12.75" customHeight="1" x14ac:dyDescent="0.2"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20:57" ht="12.75" customHeight="1" x14ac:dyDescent="0.2"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</row>
    <row r="181" spans="20:57" ht="12.75" customHeight="1" x14ac:dyDescent="0.2"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</row>
    <row r="182" spans="20:57" ht="12.75" customHeight="1" x14ac:dyDescent="0.2"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</row>
    <row r="183" spans="20:57" ht="12.75" customHeight="1" x14ac:dyDescent="0.2"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</row>
    <row r="184" spans="20:57" ht="12.75" customHeight="1" x14ac:dyDescent="0.2"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</row>
    <row r="185" spans="20:57" ht="12.75" customHeight="1" x14ac:dyDescent="0.2"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</row>
    <row r="186" spans="20:57" ht="12.75" customHeight="1" x14ac:dyDescent="0.2"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</row>
    <row r="187" spans="20:57" ht="12.75" customHeight="1" x14ac:dyDescent="0.2"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</row>
    <row r="188" spans="20:57" ht="12.75" customHeight="1" x14ac:dyDescent="0.2"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</row>
    <row r="189" spans="20:57" ht="12.75" customHeight="1" x14ac:dyDescent="0.2"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</row>
    <row r="190" spans="20:57" ht="12.75" customHeight="1" x14ac:dyDescent="0.2"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</row>
    <row r="191" spans="20:57" ht="12.75" customHeight="1" x14ac:dyDescent="0.2"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</row>
    <row r="192" spans="20:57" ht="12.75" customHeight="1" x14ac:dyDescent="0.2"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</row>
    <row r="193" spans="20:57" ht="12.75" customHeight="1" x14ac:dyDescent="0.2"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</row>
    <row r="194" spans="20:57" ht="12.75" customHeight="1" x14ac:dyDescent="0.2"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</row>
    <row r="195" spans="20:57" ht="12.75" customHeight="1" x14ac:dyDescent="0.2"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</row>
    <row r="196" spans="20:57" ht="12.75" customHeight="1" x14ac:dyDescent="0.2"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</row>
    <row r="197" spans="20:57" ht="12.75" customHeight="1" x14ac:dyDescent="0.2"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</row>
    <row r="198" spans="20:57" ht="12.75" customHeight="1" x14ac:dyDescent="0.2"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</row>
    <row r="199" spans="20:57" ht="12.75" customHeight="1" x14ac:dyDescent="0.2"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</row>
    <row r="200" spans="20:57" ht="12.75" customHeight="1" x14ac:dyDescent="0.2"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</row>
    <row r="201" spans="20:57" ht="12.75" customHeight="1" x14ac:dyDescent="0.2"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</row>
    <row r="202" spans="20:57" ht="12.75" customHeight="1" x14ac:dyDescent="0.2"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</row>
    <row r="203" spans="20:57" ht="12.75" customHeight="1" x14ac:dyDescent="0.2"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</row>
    <row r="204" spans="20:57" ht="12.75" customHeight="1" x14ac:dyDescent="0.2"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</row>
    <row r="205" spans="20:57" ht="12.75" customHeight="1" x14ac:dyDescent="0.2"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</row>
    <row r="206" spans="20:57" ht="12.75" customHeight="1" x14ac:dyDescent="0.2"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</row>
    <row r="207" spans="20:57" ht="12.75" customHeight="1" x14ac:dyDescent="0.2"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</row>
    <row r="208" spans="20:57" ht="12.75" customHeight="1" x14ac:dyDescent="0.2"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</row>
    <row r="209" spans="20:57" ht="12.75" customHeight="1" x14ac:dyDescent="0.2"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</row>
    <row r="210" spans="20:57" ht="12.75" customHeight="1" x14ac:dyDescent="0.2"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</row>
    <row r="211" spans="20:57" ht="12.75" customHeight="1" x14ac:dyDescent="0.2"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</row>
    <row r="212" spans="20:57" ht="12.75" customHeight="1" x14ac:dyDescent="0.2"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</row>
    <row r="213" spans="20:57" ht="12.75" customHeight="1" x14ac:dyDescent="0.2"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</row>
    <row r="214" spans="20:57" ht="12.75" customHeight="1" x14ac:dyDescent="0.2"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</row>
    <row r="215" spans="20:57" ht="12.75" customHeight="1" x14ac:dyDescent="0.2"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</row>
    <row r="216" spans="20:57" ht="12.75" customHeight="1" x14ac:dyDescent="0.2"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</row>
    <row r="217" spans="20:57" ht="12.75" customHeight="1" x14ac:dyDescent="0.2"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</row>
    <row r="218" spans="20:57" ht="12.75" customHeight="1" x14ac:dyDescent="0.2"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</row>
    <row r="219" spans="20:57" ht="12.75" customHeight="1" x14ac:dyDescent="0.2"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</row>
    <row r="220" spans="20:57" ht="12.75" customHeight="1" x14ac:dyDescent="0.2"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</row>
    <row r="221" spans="20:57" ht="12.75" customHeight="1" x14ac:dyDescent="0.2"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</row>
    <row r="222" spans="20:57" ht="12.75" customHeight="1" x14ac:dyDescent="0.2"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</row>
    <row r="223" spans="20:57" ht="12.75" customHeight="1" x14ac:dyDescent="0.2"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</row>
    <row r="224" spans="20:57" ht="12.75" customHeight="1" x14ac:dyDescent="0.2"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</row>
    <row r="225" spans="20:57" ht="12.75" customHeight="1" x14ac:dyDescent="0.2"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</row>
    <row r="226" spans="20:57" ht="12.75" customHeight="1" x14ac:dyDescent="0.2"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</row>
    <row r="227" spans="20:57" ht="12.75" customHeight="1" x14ac:dyDescent="0.2"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</row>
    <row r="228" spans="20:57" ht="12.75" customHeight="1" x14ac:dyDescent="0.2"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</row>
    <row r="229" spans="20:57" ht="12.75" customHeight="1" x14ac:dyDescent="0.2"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</row>
    <row r="230" spans="20:57" ht="12.75" customHeight="1" x14ac:dyDescent="0.2"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</row>
    <row r="231" spans="20:57" ht="12.75" customHeight="1" x14ac:dyDescent="0.2"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</row>
    <row r="232" spans="20:57" ht="12.75" customHeight="1" x14ac:dyDescent="0.2"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</row>
    <row r="233" spans="20:57" ht="12.75" customHeight="1" x14ac:dyDescent="0.2"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</row>
    <row r="234" spans="20:57" ht="12.75" customHeight="1" x14ac:dyDescent="0.2"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</row>
    <row r="235" spans="20:57" ht="12.75" customHeight="1" x14ac:dyDescent="0.2"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</row>
    <row r="236" spans="20:57" ht="12.75" customHeight="1" x14ac:dyDescent="0.2"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</row>
    <row r="237" spans="20:57" ht="12.75" customHeight="1" x14ac:dyDescent="0.2"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</row>
    <row r="238" spans="20:57" ht="12.75" customHeight="1" x14ac:dyDescent="0.2"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</row>
    <row r="239" spans="20:57" ht="12.75" customHeight="1" x14ac:dyDescent="0.2"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</row>
    <row r="240" spans="20:57" ht="12.75" customHeight="1" x14ac:dyDescent="0.2"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</row>
    <row r="241" spans="20:57" ht="12.75" customHeight="1" x14ac:dyDescent="0.2"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</row>
    <row r="242" spans="20:57" ht="12.75" customHeight="1" x14ac:dyDescent="0.2"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</row>
    <row r="243" spans="20:57" ht="12.75" customHeight="1" x14ac:dyDescent="0.2"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</row>
    <row r="244" spans="20:57" ht="12.75" customHeight="1" x14ac:dyDescent="0.2"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</row>
    <row r="245" spans="20:57" ht="12.75" customHeight="1" x14ac:dyDescent="0.2"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</row>
    <row r="246" spans="20:57" ht="12.75" customHeight="1" x14ac:dyDescent="0.2"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</row>
    <row r="247" spans="20:57" ht="12.75" customHeight="1" x14ac:dyDescent="0.2"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</row>
    <row r="248" spans="20:57" ht="12.75" customHeight="1" x14ac:dyDescent="0.2"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</row>
    <row r="249" spans="20:57" ht="12.75" customHeight="1" x14ac:dyDescent="0.2"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</row>
    <row r="250" spans="20:57" ht="12.75" customHeight="1" x14ac:dyDescent="0.2"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</row>
    <row r="251" spans="20:57" ht="12.75" customHeight="1" x14ac:dyDescent="0.2"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</row>
    <row r="252" spans="20:57" ht="12.75" customHeight="1" x14ac:dyDescent="0.2"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</row>
    <row r="253" spans="20:57" ht="12.75" customHeight="1" x14ac:dyDescent="0.2"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</row>
    <row r="254" spans="20:57" ht="12.75" customHeight="1" x14ac:dyDescent="0.2"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</row>
    <row r="255" spans="20:57" ht="12.75" customHeight="1" x14ac:dyDescent="0.2"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</row>
    <row r="256" spans="20:57" ht="12.75" customHeight="1" x14ac:dyDescent="0.2"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</row>
    <row r="257" spans="20:57" ht="12.75" customHeight="1" x14ac:dyDescent="0.2"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</row>
    <row r="258" spans="20:57" ht="12.75" customHeight="1" x14ac:dyDescent="0.2"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</row>
    <row r="259" spans="20:57" ht="12.75" customHeight="1" x14ac:dyDescent="0.2"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</row>
    <row r="260" spans="20:57" ht="12.75" customHeight="1" x14ac:dyDescent="0.2"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</row>
    <row r="261" spans="20:57" ht="12.75" customHeight="1" x14ac:dyDescent="0.2"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</row>
    <row r="262" spans="20:57" ht="12.75" customHeight="1" x14ac:dyDescent="0.2"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</row>
    <row r="263" spans="20:57" ht="12.75" customHeight="1" x14ac:dyDescent="0.2"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</row>
    <row r="264" spans="20:57" ht="12.75" customHeight="1" x14ac:dyDescent="0.2"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</row>
    <row r="265" spans="20:57" ht="12.75" customHeight="1" x14ac:dyDescent="0.2"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</row>
    <row r="266" spans="20:57" ht="12.75" customHeight="1" x14ac:dyDescent="0.2"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</row>
    <row r="267" spans="20:57" ht="12.75" customHeight="1" x14ac:dyDescent="0.2"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</row>
    <row r="268" spans="20:57" ht="12.75" customHeight="1" x14ac:dyDescent="0.2"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</row>
    <row r="269" spans="20:57" ht="12.75" customHeight="1" x14ac:dyDescent="0.2"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</row>
    <row r="270" spans="20:57" ht="12.75" customHeight="1" x14ac:dyDescent="0.2"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</row>
    <row r="271" spans="20:57" ht="12.75" customHeight="1" x14ac:dyDescent="0.2"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</row>
    <row r="272" spans="20:57" ht="12.75" customHeight="1" x14ac:dyDescent="0.2"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</row>
    <row r="273" spans="20:57" ht="12.75" customHeight="1" x14ac:dyDescent="0.2"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</row>
    <row r="274" spans="20:57" ht="12.75" customHeight="1" x14ac:dyDescent="0.2"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</row>
    <row r="275" spans="20:57" ht="12.75" customHeight="1" x14ac:dyDescent="0.2"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</row>
    <row r="276" spans="20:57" ht="12.75" customHeight="1" x14ac:dyDescent="0.2"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</row>
    <row r="277" spans="20:57" ht="12.75" customHeight="1" x14ac:dyDescent="0.2"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</row>
    <row r="278" spans="20:57" ht="12.75" customHeight="1" x14ac:dyDescent="0.2"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</row>
    <row r="279" spans="20:57" ht="12.75" customHeight="1" x14ac:dyDescent="0.2"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</row>
    <row r="280" spans="20:57" ht="12.75" customHeight="1" x14ac:dyDescent="0.2"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</row>
    <row r="281" spans="20:57" ht="12.75" customHeight="1" x14ac:dyDescent="0.2"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</row>
    <row r="282" spans="20:57" ht="12.75" customHeight="1" x14ac:dyDescent="0.2"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</row>
    <row r="283" spans="20:57" ht="12.75" customHeight="1" x14ac:dyDescent="0.2"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</row>
    <row r="284" spans="20:57" ht="12.75" customHeight="1" x14ac:dyDescent="0.2"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</row>
    <row r="285" spans="20:57" ht="12.75" customHeight="1" x14ac:dyDescent="0.2"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</row>
    <row r="286" spans="20:57" ht="12.75" customHeight="1" x14ac:dyDescent="0.2"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</row>
    <row r="287" spans="20:57" ht="12.75" customHeight="1" x14ac:dyDescent="0.2"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</row>
    <row r="288" spans="20:57" ht="12.75" customHeight="1" x14ac:dyDescent="0.2"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</row>
    <row r="289" spans="20:57" ht="12.75" customHeight="1" x14ac:dyDescent="0.2"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</row>
    <row r="290" spans="20:57" ht="12.75" customHeight="1" x14ac:dyDescent="0.2"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</row>
    <row r="291" spans="20:57" ht="12.75" customHeight="1" x14ac:dyDescent="0.2"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</row>
    <row r="292" spans="20:57" ht="12.75" customHeight="1" x14ac:dyDescent="0.2"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</row>
    <row r="293" spans="20:57" ht="12.75" customHeight="1" x14ac:dyDescent="0.2"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</row>
    <row r="294" spans="20:57" ht="12.75" customHeight="1" x14ac:dyDescent="0.2"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</row>
    <row r="295" spans="20:57" ht="12.75" customHeight="1" x14ac:dyDescent="0.2"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</row>
    <row r="296" spans="20:57" ht="12.75" customHeight="1" x14ac:dyDescent="0.2"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</row>
    <row r="297" spans="20:57" ht="12.75" customHeight="1" x14ac:dyDescent="0.2"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</row>
    <row r="298" spans="20:57" ht="12.75" customHeight="1" x14ac:dyDescent="0.2"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</row>
    <row r="299" spans="20:57" ht="12.75" customHeight="1" x14ac:dyDescent="0.2"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</row>
    <row r="300" spans="20:57" ht="12.75" customHeight="1" x14ac:dyDescent="0.2"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</row>
    <row r="301" spans="20:57" ht="12.75" customHeight="1" x14ac:dyDescent="0.2"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</row>
    <row r="302" spans="20:57" ht="12.75" customHeight="1" x14ac:dyDescent="0.2"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</row>
    <row r="303" spans="20:57" ht="12.75" customHeight="1" x14ac:dyDescent="0.2"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</row>
    <row r="304" spans="20:57" ht="12.75" customHeight="1" x14ac:dyDescent="0.2"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</row>
    <row r="305" spans="20:57" ht="12.75" customHeight="1" x14ac:dyDescent="0.2"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</row>
    <row r="306" spans="20:57" ht="12.75" customHeight="1" x14ac:dyDescent="0.2"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</row>
    <row r="307" spans="20:57" ht="12.75" customHeight="1" x14ac:dyDescent="0.2"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</row>
    <row r="308" spans="20:57" ht="12.75" customHeight="1" x14ac:dyDescent="0.2"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</row>
    <row r="309" spans="20:57" ht="12.75" customHeight="1" x14ac:dyDescent="0.2"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</row>
    <row r="310" spans="20:57" ht="12.75" customHeight="1" x14ac:dyDescent="0.2"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</row>
    <row r="311" spans="20:57" ht="12.75" customHeight="1" x14ac:dyDescent="0.2"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</row>
    <row r="312" spans="20:57" ht="12.75" customHeight="1" x14ac:dyDescent="0.2"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</row>
    <row r="313" spans="20:57" ht="12.75" customHeight="1" x14ac:dyDescent="0.2"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</row>
    <row r="314" spans="20:57" ht="12.75" customHeight="1" x14ac:dyDescent="0.2"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</row>
    <row r="315" spans="20:57" ht="12.75" customHeight="1" x14ac:dyDescent="0.2"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</row>
    <row r="316" spans="20:57" ht="12.75" customHeight="1" x14ac:dyDescent="0.2"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</row>
    <row r="317" spans="20:57" ht="12.75" customHeight="1" x14ac:dyDescent="0.2"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</row>
    <row r="318" spans="20:57" ht="12.75" customHeight="1" x14ac:dyDescent="0.2"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</row>
    <row r="319" spans="20:57" ht="12.75" customHeight="1" x14ac:dyDescent="0.2"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</row>
    <row r="320" spans="20:57" ht="12.75" customHeight="1" x14ac:dyDescent="0.2"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</row>
    <row r="321" spans="20:57" ht="12.75" customHeight="1" x14ac:dyDescent="0.2"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</row>
    <row r="322" spans="20:57" ht="12.75" customHeight="1" x14ac:dyDescent="0.2"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</row>
    <row r="323" spans="20:57" ht="12.75" customHeight="1" x14ac:dyDescent="0.2"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</row>
    <row r="324" spans="20:57" ht="12.75" customHeight="1" x14ac:dyDescent="0.2"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</row>
    <row r="325" spans="20:57" ht="12.75" customHeight="1" x14ac:dyDescent="0.2"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</row>
    <row r="326" spans="20:57" ht="12.75" customHeight="1" x14ac:dyDescent="0.2"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</row>
    <row r="327" spans="20:57" ht="12.75" customHeight="1" x14ac:dyDescent="0.2"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</row>
    <row r="328" spans="20:57" ht="12.75" customHeight="1" x14ac:dyDescent="0.2"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</row>
    <row r="329" spans="20:57" ht="12.75" customHeight="1" x14ac:dyDescent="0.2"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</row>
    <row r="330" spans="20:57" ht="12.75" customHeight="1" x14ac:dyDescent="0.2"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</row>
    <row r="331" spans="20:57" ht="12.75" customHeight="1" x14ac:dyDescent="0.2"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</row>
    <row r="332" spans="20:57" ht="12.75" customHeight="1" x14ac:dyDescent="0.2"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</row>
    <row r="333" spans="20:57" ht="12.75" customHeight="1" x14ac:dyDescent="0.2"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</row>
    <row r="334" spans="20:57" ht="12.75" customHeight="1" x14ac:dyDescent="0.2"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</row>
    <row r="335" spans="20:57" ht="12.75" customHeight="1" x14ac:dyDescent="0.2"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</row>
    <row r="336" spans="20:57" ht="12.75" customHeight="1" x14ac:dyDescent="0.2"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</row>
    <row r="337" spans="20:57" ht="12.75" customHeight="1" x14ac:dyDescent="0.2"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</row>
    <row r="338" spans="20:57" ht="12.75" customHeight="1" x14ac:dyDescent="0.2"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</row>
    <row r="339" spans="20:57" ht="12.75" customHeight="1" x14ac:dyDescent="0.2"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</row>
    <row r="340" spans="20:57" ht="12.75" customHeight="1" x14ac:dyDescent="0.2"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</row>
    <row r="341" spans="20:57" ht="12.75" customHeight="1" x14ac:dyDescent="0.2"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</row>
    <row r="342" spans="20:57" ht="12.75" customHeight="1" x14ac:dyDescent="0.2"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</row>
    <row r="343" spans="20:57" ht="12.75" customHeight="1" x14ac:dyDescent="0.2"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</row>
    <row r="344" spans="20:57" ht="12.75" customHeight="1" x14ac:dyDescent="0.2"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</row>
    <row r="345" spans="20:57" ht="12.75" customHeight="1" x14ac:dyDescent="0.2"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</row>
    <row r="346" spans="20:57" ht="12.75" customHeight="1" x14ac:dyDescent="0.2"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</row>
    <row r="347" spans="20:57" ht="12.75" customHeight="1" x14ac:dyDescent="0.2"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</row>
    <row r="348" spans="20:57" ht="12.75" customHeight="1" x14ac:dyDescent="0.2"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</row>
    <row r="349" spans="20:57" ht="12.75" customHeight="1" x14ac:dyDescent="0.2"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</row>
    <row r="350" spans="20:57" ht="12.75" customHeight="1" x14ac:dyDescent="0.2"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</row>
    <row r="351" spans="20:57" ht="12.75" customHeight="1" x14ac:dyDescent="0.2"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</row>
    <row r="352" spans="20:57" ht="12.75" customHeight="1" x14ac:dyDescent="0.2"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</row>
    <row r="353" spans="20:57" ht="12.75" customHeight="1" x14ac:dyDescent="0.2"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</row>
    <row r="354" spans="20:57" ht="12.75" customHeight="1" x14ac:dyDescent="0.2"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</row>
    <row r="355" spans="20:57" ht="12.75" customHeight="1" x14ac:dyDescent="0.2"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</row>
    <row r="356" spans="20:57" ht="12.75" customHeight="1" x14ac:dyDescent="0.2"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</row>
    <row r="357" spans="20:57" ht="12.75" customHeight="1" x14ac:dyDescent="0.2"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</row>
    <row r="358" spans="20:57" ht="12.75" customHeight="1" x14ac:dyDescent="0.2"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</row>
    <row r="359" spans="20:57" ht="12.75" customHeight="1" x14ac:dyDescent="0.2"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</row>
    <row r="360" spans="20:57" ht="12.75" customHeight="1" x14ac:dyDescent="0.2"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</row>
    <row r="361" spans="20:57" ht="12.75" customHeight="1" x14ac:dyDescent="0.2"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</row>
    <row r="362" spans="20:57" ht="12.75" customHeight="1" x14ac:dyDescent="0.2"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</row>
    <row r="363" spans="20:57" ht="12.75" customHeight="1" x14ac:dyDescent="0.2"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</row>
    <row r="364" spans="20:57" ht="12.75" customHeight="1" x14ac:dyDescent="0.2"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</row>
    <row r="365" spans="20:57" ht="12.75" customHeight="1" x14ac:dyDescent="0.2"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</row>
    <row r="366" spans="20:57" ht="12.75" customHeight="1" x14ac:dyDescent="0.2"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</row>
    <row r="367" spans="20:57" ht="12.75" customHeight="1" x14ac:dyDescent="0.2"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</row>
    <row r="368" spans="20:57" ht="12.75" customHeight="1" x14ac:dyDescent="0.2"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</row>
    <row r="369" spans="20:57" ht="12.75" customHeight="1" x14ac:dyDescent="0.2"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</row>
    <row r="370" spans="20:57" ht="12.75" customHeight="1" x14ac:dyDescent="0.2"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</row>
    <row r="371" spans="20:57" ht="12.75" customHeight="1" x14ac:dyDescent="0.2"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</row>
    <row r="372" spans="20:57" ht="12.75" customHeight="1" x14ac:dyDescent="0.2"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</row>
    <row r="373" spans="20:57" ht="12.75" customHeight="1" x14ac:dyDescent="0.2"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</row>
    <row r="374" spans="20:57" ht="12.75" customHeight="1" x14ac:dyDescent="0.2"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</row>
    <row r="375" spans="20:57" ht="12.75" customHeight="1" x14ac:dyDescent="0.2"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</row>
    <row r="376" spans="20:57" ht="12.75" customHeight="1" x14ac:dyDescent="0.2"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</row>
    <row r="377" spans="20:57" ht="12.75" customHeight="1" x14ac:dyDescent="0.2"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</row>
    <row r="378" spans="20:57" ht="12.75" customHeight="1" x14ac:dyDescent="0.2"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</row>
    <row r="379" spans="20:57" ht="12.75" customHeight="1" x14ac:dyDescent="0.2"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</row>
    <row r="380" spans="20:57" ht="12.75" customHeight="1" x14ac:dyDescent="0.2"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</row>
    <row r="381" spans="20:57" ht="12.75" customHeight="1" x14ac:dyDescent="0.2"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</row>
    <row r="382" spans="20:57" ht="12.75" customHeight="1" x14ac:dyDescent="0.2"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</row>
    <row r="383" spans="20:57" ht="12.75" customHeight="1" x14ac:dyDescent="0.2"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</row>
    <row r="384" spans="20:57" ht="12.75" customHeight="1" x14ac:dyDescent="0.2"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</row>
    <row r="385" spans="20:57" ht="12.75" customHeight="1" x14ac:dyDescent="0.2"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</row>
    <row r="386" spans="20:57" ht="12.75" customHeight="1" x14ac:dyDescent="0.2"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</row>
    <row r="387" spans="20:57" ht="12.75" customHeight="1" x14ac:dyDescent="0.2"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</row>
    <row r="388" spans="20:57" ht="12.75" customHeight="1" x14ac:dyDescent="0.2"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</row>
    <row r="389" spans="20:57" ht="12.75" customHeight="1" x14ac:dyDescent="0.2"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</row>
    <row r="390" spans="20:57" ht="12.75" customHeight="1" x14ac:dyDescent="0.2"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</row>
    <row r="391" spans="20:57" ht="12.75" customHeight="1" x14ac:dyDescent="0.2"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</row>
    <row r="392" spans="20:57" ht="12.75" customHeight="1" x14ac:dyDescent="0.2"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</row>
    <row r="393" spans="20:57" ht="12.75" customHeight="1" x14ac:dyDescent="0.2"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</row>
    <row r="394" spans="20:57" ht="12.75" customHeight="1" x14ac:dyDescent="0.2"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</row>
    <row r="395" spans="20:57" ht="12.75" customHeight="1" x14ac:dyDescent="0.2"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</row>
    <row r="396" spans="20:57" ht="12.75" customHeight="1" x14ac:dyDescent="0.2"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</row>
    <row r="397" spans="20:57" ht="12.75" customHeight="1" x14ac:dyDescent="0.2"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</row>
    <row r="398" spans="20:57" ht="12.75" customHeight="1" x14ac:dyDescent="0.2"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</row>
    <row r="399" spans="20:57" ht="12.75" customHeight="1" x14ac:dyDescent="0.2"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</row>
    <row r="400" spans="20:57" ht="12.75" customHeight="1" x14ac:dyDescent="0.2"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</row>
    <row r="401" spans="20:57" ht="12.75" customHeight="1" x14ac:dyDescent="0.2"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</row>
    <row r="402" spans="20:57" ht="12.75" customHeight="1" x14ac:dyDescent="0.2"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</row>
    <row r="403" spans="20:57" ht="12.75" customHeight="1" x14ac:dyDescent="0.2"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</row>
    <row r="404" spans="20:57" ht="12.75" customHeight="1" x14ac:dyDescent="0.2"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</row>
    <row r="405" spans="20:57" ht="12.75" customHeight="1" x14ac:dyDescent="0.2"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</row>
    <row r="406" spans="20:57" ht="12.75" customHeight="1" x14ac:dyDescent="0.2"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</row>
    <row r="407" spans="20:57" ht="12.75" customHeight="1" x14ac:dyDescent="0.2"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</row>
    <row r="408" spans="20:57" ht="12.75" customHeight="1" x14ac:dyDescent="0.2"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</row>
    <row r="409" spans="20:57" ht="12.75" customHeight="1" x14ac:dyDescent="0.2"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</row>
    <row r="410" spans="20:57" ht="12.75" customHeight="1" x14ac:dyDescent="0.2"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</row>
    <row r="411" spans="20:57" ht="12.75" customHeight="1" x14ac:dyDescent="0.2"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</row>
    <row r="412" spans="20:57" ht="12.75" customHeight="1" x14ac:dyDescent="0.2"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</row>
    <row r="413" spans="20:57" ht="12.75" customHeight="1" x14ac:dyDescent="0.2"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</row>
    <row r="414" spans="20:57" ht="12.75" customHeight="1" x14ac:dyDescent="0.2"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</row>
    <row r="415" spans="20:57" ht="12.75" customHeight="1" x14ac:dyDescent="0.2"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</row>
    <row r="416" spans="20:57" ht="12.75" customHeight="1" x14ac:dyDescent="0.2"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</row>
    <row r="417" spans="20:57" ht="12.75" customHeight="1" x14ac:dyDescent="0.2"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</row>
    <row r="418" spans="20:57" ht="12.75" customHeight="1" x14ac:dyDescent="0.2"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</row>
    <row r="419" spans="20:57" ht="12.75" customHeight="1" x14ac:dyDescent="0.2"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</row>
    <row r="420" spans="20:57" ht="12.75" customHeight="1" x14ac:dyDescent="0.2"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</row>
    <row r="421" spans="20:57" ht="12.75" customHeight="1" x14ac:dyDescent="0.2"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</row>
    <row r="422" spans="20:57" ht="12.75" customHeight="1" x14ac:dyDescent="0.2"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</row>
    <row r="423" spans="20:57" ht="12.75" customHeight="1" x14ac:dyDescent="0.2"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</row>
    <row r="424" spans="20:57" ht="12.75" customHeight="1" x14ac:dyDescent="0.2"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</row>
    <row r="425" spans="20:57" ht="12.75" customHeight="1" x14ac:dyDescent="0.2"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</row>
    <row r="426" spans="20:57" ht="12.75" customHeight="1" x14ac:dyDescent="0.2"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</row>
    <row r="427" spans="20:57" ht="12.75" customHeight="1" x14ac:dyDescent="0.2"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</row>
    <row r="428" spans="20:57" ht="12.75" customHeight="1" x14ac:dyDescent="0.2"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</row>
    <row r="429" spans="20:57" ht="12.75" customHeight="1" x14ac:dyDescent="0.2"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</row>
    <row r="430" spans="20:57" ht="12.75" customHeight="1" x14ac:dyDescent="0.2"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</row>
    <row r="431" spans="20:57" ht="12.75" customHeight="1" x14ac:dyDescent="0.2"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</row>
    <row r="432" spans="20:57" ht="12.75" customHeight="1" x14ac:dyDescent="0.2"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</row>
    <row r="433" spans="20:57" ht="12.75" customHeight="1" x14ac:dyDescent="0.2"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</row>
    <row r="434" spans="20:57" ht="12.75" customHeight="1" x14ac:dyDescent="0.2"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</row>
    <row r="435" spans="20:57" ht="12.75" customHeight="1" x14ac:dyDescent="0.2"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</row>
    <row r="436" spans="20:57" ht="12.75" customHeight="1" x14ac:dyDescent="0.2"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</row>
    <row r="437" spans="20:57" ht="12.75" customHeight="1" x14ac:dyDescent="0.2"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</row>
    <row r="438" spans="20:57" ht="12.75" customHeight="1" x14ac:dyDescent="0.2"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</row>
    <row r="439" spans="20:57" ht="12.75" customHeight="1" x14ac:dyDescent="0.2"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</row>
    <row r="440" spans="20:57" ht="12.75" customHeight="1" x14ac:dyDescent="0.2"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</row>
    <row r="441" spans="20:57" ht="12.75" customHeight="1" x14ac:dyDescent="0.2"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</row>
    <row r="442" spans="20:57" ht="12.75" customHeight="1" x14ac:dyDescent="0.2"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</row>
    <row r="443" spans="20:57" ht="12.75" customHeight="1" x14ac:dyDescent="0.2"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</row>
    <row r="444" spans="20:57" ht="12.75" customHeight="1" x14ac:dyDescent="0.2"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</row>
    <row r="445" spans="20:57" ht="12.75" customHeight="1" x14ac:dyDescent="0.2"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</row>
    <row r="446" spans="20:57" ht="12.75" customHeight="1" x14ac:dyDescent="0.2"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</row>
    <row r="447" spans="20:57" ht="12.75" customHeight="1" x14ac:dyDescent="0.2"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</row>
    <row r="448" spans="20:57" ht="12.75" customHeight="1" x14ac:dyDescent="0.2"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</row>
    <row r="449" spans="20:57" ht="12.75" customHeight="1" x14ac:dyDescent="0.2"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</row>
    <row r="450" spans="20:57" ht="12.75" customHeight="1" x14ac:dyDescent="0.2"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</row>
    <row r="451" spans="20:57" ht="12.75" customHeight="1" x14ac:dyDescent="0.2"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</row>
    <row r="452" spans="20:57" ht="12.75" customHeight="1" x14ac:dyDescent="0.2"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</row>
    <row r="453" spans="20:57" ht="12.75" customHeight="1" x14ac:dyDescent="0.2"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</row>
    <row r="454" spans="20:57" ht="12.75" customHeight="1" x14ac:dyDescent="0.2"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</row>
    <row r="455" spans="20:57" ht="12.75" customHeight="1" x14ac:dyDescent="0.2"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</row>
    <row r="456" spans="20:57" ht="12.75" customHeight="1" x14ac:dyDescent="0.2"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</row>
    <row r="457" spans="20:57" ht="12.75" customHeight="1" x14ac:dyDescent="0.2"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</row>
    <row r="458" spans="20:57" ht="12.75" customHeight="1" x14ac:dyDescent="0.2"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</row>
    <row r="459" spans="20:57" ht="12.75" customHeight="1" x14ac:dyDescent="0.2"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</row>
    <row r="460" spans="20:57" ht="12.75" customHeight="1" x14ac:dyDescent="0.2"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</row>
    <row r="461" spans="20:57" ht="12.75" customHeight="1" x14ac:dyDescent="0.2"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</row>
    <row r="462" spans="20:57" ht="12.75" customHeight="1" x14ac:dyDescent="0.2"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</row>
    <row r="463" spans="20:57" ht="12.75" customHeight="1" x14ac:dyDescent="0.2"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</row>
    <row r="464" spans="20:57" ht="12.75" customHeight="1" x14ac:dyDescent="0.2"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</row>
    <row r="465" spans="20:57" ht="12.75" customHeight="1" x14ac:dyDescent="0.2"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</row>
    <row r="466" spans="20:57" ht="12.75" customHeight="1" x14ac:dyDescent="0.2"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</row>
    <row r="467" spans="20:57" ht="12.75" customHeight="1" x14ac:dyDescent="0.2"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</row>
    <row r="468" spans="20:57" ht="12.75" customHeight="1" x14ac:dyDescent="0.2"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</row>
    <row r="469" spans="20:57" ht="12.75" customHeight="1" x14ac:dyDescent="0.2"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</row>
    <row r="470" spans="20:57" ht="12.75" customHeight="1" x14ac:dyDescent="0.2"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</row>
    <row r="471" spans="20:57" ht="12.75" customHeight="1" x14ac:dyDescent="0.2"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</row>
    <row r="472" spans="20:57" ht="12.75" customHeight="1" x14ac:dyDescent="0.2"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</row>
    <row r="473" spans="20:57" ht="12.75" customHeight="1" x14ac:dyDescent="0.2"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</row>
    <row r="474" spans="20:57" ht="12.75" customHeight="1" x14ac:dyDescent="0.2"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</row>
    <row r="475" spans="20:57" ht="12.75" customHeight="1" x14ac:dyDescent="0.2"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</row>
    <row r="476" spans="20:57" ht="12.75" customHeight="1" x14ac:dyDescent="0.2"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</row>
    <row r="477" spans="20:57" ht="12.75" customHeight="1" x14ac:dyDescent="0.2"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</row>
    <row r="478" spans="20:57" ht="12.75" customHeight="1" x14ac:dyDescent="0.2"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</row>
    <row r="479" spans="20:57" ht="12.75" customHeight="1" x14ac:dyDescent="0.2"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</row>
    <row r="480" spans="20:57" ht="12.75" customHeight="1" x14ac:dyDescent="0.2"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</row>
    <row r="481" spans="20:57" ht="12.75" customHeight="1" x14ac:dyDescent="0.2"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</row>
    <row r="482" spans="20:57" ht="12.75" customHeight="1" x14ac:dyDescent="0.2"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</row>
    <row r="483" spans="20:57" ht="12.75" customHeight="1" x14ac:dyDescent="0.2"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</row>
    <row r="484" spans="20:57" ht="12.75" customHeight="1" x14ac:dyDescent="0.2"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</row>
    <row r="485" spans="20:57" ht="12.75" customHeight="1" x14ac:dyDescent="0.2"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</row>
    <row r="486" spans="20:57" ht="12.75" customHeight="1" x14ac:dyDescent="0.2"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</row>
    <row r="487" spans="20:57" ht="12.75" customHeight="1" x14ac:dyDescent="0.2"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</row>
    <row r="488" spans="20:57" ht="12.75" customHeight="1" x14ac:dyDescent="0.2"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</row>
    <row r="489" spans="20:57" ht="12.75" customHeight="1" x14ac:dyDescent="0.2"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</row>
    <row r="490" spans="20:57" ht="12.75" customHeight="1" x14ac:dyDescent="0.2"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</row>
    <row r="491" spans="20:57" ht="12.75" customHeight="1" x14ac:dyDescent="0.2"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</row>
    <row r="492" spans="20:57" ht="12.75" customHeight="1" x14ac:dyDescent="0.2"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</row>
    <row r="493" spans="20:57" ht="12.75" customHeight="1" x14ac:dyDescent="0.2"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</row>
    <row r="494" spans="20:57" ht="12.75" customHeight="1" x14ac:dyDescent="0.2"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</row>
    <row r="495" spans="20:57" ht="12.75" customHeight="1" x14ac:dyDescent="0.2"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</row>
    <row r="496" spans="20:57" ht="12.75" customHeight="1" x14ac:dyDescent="0.2"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</row>
    <row r="497" spans="20:57" ht="12.75" customHeight="1" x14ac:dyDescent="0.2"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</row>
    <row r="498" spans="20:57" ht="12.75" customHeight="1" x14ac:dyDescent="0.2"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</row>
    <row r="499" spans="20:57" ht="12.75" customHeight="1" x14ac:dyDescent="0.2"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</row>
    <row r="500" spans="20:57" ht="12.75" customHeight="1" x14ac:dyDescent="0.2"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</row>
    <row r="501" spans="20:57" ht="12.75" customHeight="1" x14ac:dyDescent="0.2"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</row>
    <row r="502" spans="20:57" ht="12.75" customHeight="1" x14ac:dyDescent="0.2"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</row>
    <row r="503" spans="20:57" ht="12.75" customHeight="1" x14ac:dyDescent="0.2"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</row>
    <row r="504" spans="20:57" ht="12.75" customHeight="1" x14ac:dyDescent="0.2"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</row>
    <row r="505" spans="20:57" ht="12.75" customHeight="1" x14ac:dyDescent="0.2"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</row>
    <row r="506" spans="20:57" ht="12.75" customHeight="1" x14ac:dyDescent="0.2"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</row>
    <row r="507" spans="20:57" ht="12.75" customHeight="1" x14ac:dyDescent="0.2"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</row>
    <row r="508" spans="20:57" ht="12.75" customHeight="1" x14ac:dyDescent="0.2"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</row>
    <row r="509" spans="20:57" ht="12.75" customHeight="1" x14ac:dyDescent="0.2"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</row>
    <row r="510" spans="20:57" ht="12.75" customHeight="1" x14ac:dyDescent="0.2"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</row>
    <row r="511" spans="20:57" ht="12.75" customHeight="1" x14ac:dyDescent="0.2"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</row>
    <row r="512" spans="20:57" ht="12.75" customHeight="1" x14ac:dyDescent="0.2"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</row>
    <row r="513" spans="20:57" ht="12.75" customHeight="1" x14ac:dyDescent="0.2"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</row>
    <row r="514" spans="20:57" ht="12.75" customHeight="1" x14ac:dyDescent="0.2"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</row>
    <row r="515" spans="20:57" ht="12.75" customHeight="1" x14ac:dyDescent="0.2"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</row>
    <row r="516" spans="20:57" ht="12.75" customHeight="1" x14ac:dyDescent="0.2"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</row>
    <row r="517" spans="20:57" ht="12.75" customHeight="1" x14ac:dyDescent="0.2"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</row>
    <row r="518" spans="20:57" ht="12.75" customHeight="1" x14ac:dyDescent="0.2"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</row>
    <row r="519" spans="20:57" ht="12.75" customHeight="1" x14ac:dyDescent="0.2"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</row>
    <row r="520" spans="20:57" ht="12.75" customHeight="1" x14ac:dyDescent="0.2"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</row>
    <row r="521" spans="20:57" ht="12.75" customHeight="1" x14ac:dyDescent="0.2"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</row>
    <row r="522" spans="20:57" ht="12.75" customHeight="1" x14ac:dyDescent="0.2"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</row>
    <row r="523" spans="20:57" ht="12.75" customHeight="1" x14ac:dyDescent="0.2"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</row>
    <row r="524" spans="20:57" ht="12.75" customHeight="1" x14ac:dyDescent="0.2"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</row>
    <row r="525" spans="20:57" ht="12.75" customHeight="1" x14ac:dyDescent="0.2"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</row>
    <row r="526" spans="20:57" ht="12.75" customHeight="1" x14ac:dyDescent="0.2"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</row>
    <row r="527" spans="20:57" ht="12.75" customHeight="1" x14ac:dyDescent="0.2"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</row>
    <row r="528" spans="20:57" ht="12.75" customHeight="1" x14ac:dyDescent="0.2"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</row>
    <row r="529" spans="20:57" ht="12.75" customHeight="1" x14ac:dyDescent="0.2"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</row>
    <row r="530" spans="20:57" ht="12.75" customHeight="1" x14ac:dyDescent="0.2"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</row>
    <row r="531" spans="20:57" ht="12.75" customHeight="1" x14ac:dyDescent="0.2"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</row>
    <row r="532" spans="20:57" ht="12.75" customHeight="1" x14ac:dyDescent="0.2"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</row>
    <row r="533" spans="20:57" ht="12.75" customHeight="1" x14ac:dyDescent="0.2"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</row>
    <row r="534" spans="20:57" ht="12.75" customHeight="1" x14ac:dyDescent="0.2"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</row>
    <row r="535" spans="20:57" ht="12.75" customHeight="1" x14ac:dyDescent="0.2"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</row>
    <row r="536" spans="20:57" ht="12.75" customHeight="1" x14ac:dyDescent="0.2"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</row>
    <row r="537" spans="20:57" ht="12.75" customHeight="1" x14ac:dyDescent="0.2"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</row>
    <row r="538" spans="20:57" ht="12.75" customHeight="1" x14ac:dyDescent="0.2"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</row>
    <row r="539" spans="20:57" ht="12.75" customHeight="1" x14ac:dyDescent="0.2"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</row>
    <row r="540" spans="20:57" ht="12.75" customHeight="1" x14ac:dyDescent="0.2"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</row>
    <row r="541" spans="20:57" ht="12.75" customHeight="1" x14ac:dyDescent="0.2"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</row>
    <row r="542" spans="20:57" ht="12.75" customHeight="1" x14ac:dyDescent="0.2"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</row>
    <row r="543" spans="20:57" ht="12.75" customHeight="1" x14ac:dyDescent="0.2"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</row>
    <row r="544" spans="20:57" ht="12.75" customHeight="1" x14ac:dyDescent="0.2"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</row>
    <row r="545" spans="20:57" ht="12.75" customHeight="1" x14ac:dyDescent="0.2"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</row>
    <row r="546" spans="20:57" ht="12.75" customHeight="1" x14ac:dyDescent="0.2"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</row>
    <row r="547" spans="20:57" ht="12.75" customHeight="1" x14ac:dyDescent="0.2"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</row>
    <row r="548" spans="20:57" ht="12.75" customHeight="1" x14ac:dyDescent="0.2"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</row>
    <row r="549" spans="20:57" ht="12.75" customHeight="1" x14ac:dyDescent="0.2"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</row>
    <row r="550" spans="20:57" ht="12.75" customHeight="1" x14ac:dyDescent="0.2"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</row>
    <row r="551" spans="20:57" ht="12.75" customHeight="1" x14ac:dyDescent="0.2"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</row>
    <row r="552" spans="20:57" ht="12.75" customHeight="1" x14ac:dyDescent="0.2"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</row>
    <row r="553" spans="20:57" ht="12.75" customHeight="1" x14ac:dyDescent="0.2"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</row>
    <row r="554" spans="20:57" ht="12.75" customHeight="1" x14ac:dyDescent="0.2"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</row>
    <row r="555" spans="20:57" ht="12.75" customHeight="1" x14ac:dyDescent="0.2"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</row>
    <row r="556" spans="20:57" ht="12.75" customHeight="1" x14ac:dyDescent="0.2"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</row>
    <row r="557" spans="20:57" ht="12.75" customHeight="1" x14ac:dyDescent="0.2"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</row>
    <row r="558" spans="20:57" ht="12.75" customHeight="1" x14ac:dyDescent="0.2"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</row>
    <row r="559" spans="20:57" ht="12.75" customHeight="1" x14ac:dyDescent="0.2"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</row>
    <row r="560" spans="20:57" ht="12.75" customHeight="1" x14ac:dyDescent="0.2"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</row>
    <row r="561" spans="20:57" ht="12.75" customHeight="1" x14ac:dyDescent="0.2"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</row>
    <row r="562" spans="20:57" ht="12.75" customHeight="1" x14ac:dyDescent="0.2"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</row>
    <row r="563" spans="20:57" ht="12.75" customHeight="1" x14ac:dyDescent="0.2"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</row>
    <row r="564" spans="20:57" ht="12.75" customHeight="1" x14ac:dyDescent="0.2"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</row>
    <row r="565" spans="20:57" ht="12.75" customHeight="1" x14ac:dyDescent="0.2"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</row>
    <row r="566" spans="20:57" ht="12.75" customHeight="1" x14ac:dyDescent="0.2"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</row>
    <row r="567" spans="20:57" ht="12.75" customHeight="1" x14ac:dyDescent="0.2"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</row>
    <row r="568" spans="20:57" ht="12.75" customHeight="1" x14ac:dyDescent="0.2"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</row>
    <row r="569" spans="20:57" ht="12.75" customHeight="1" x14ac:dyDescent="0.2"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</row>
    <row r="570" spans="20:57" ht="12.75" customHeight="1" x14ac:dyDescent="0.2"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</row>
    <row r="571" spans="20:57" ht="12.75" customHeight="1" x14ac:dyDescent="0.2"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</row>
    <row r="572" spans="20:57" ht="12.75" customHeight="1" x14ac:dyDescent="0.2"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</row>
    <row r="573" spans="20:57" ht="12.75" customHeight="1" x14ac:dyDescent="0.2"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</row>
    <row r="574" spans="20:57" ht="12.75" customHeight="1" x14ac:dyDescent="0.2"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</row>
    <row r="575" spans="20:57" ht="12.75" customHeight="1" x14ac:dyDescent="0.2"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</row>
    <row r="576" spans="20:57" ht="12.75" customHeight="1" x14ac:dyDescent="0.2"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</row>
    <row r="577" spans="20:57" ht="12.75" customHeight="1" x14ac:dyDescent="0.2"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</row>
    <row r="578" spans="20:57" ht="12.75" customHeight="1" x14ac:dyDescent="0.2"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</row>
    <row r="579" spans="20:57" ht="12.75" customHeight="1" x14ac:dyDescent="0.2"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</row>
    <row r="580" spans="20:57" ht="12.75" customHeight="1" x14ac:dyDescent="0.2"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</row>
    <row r="581" spans="20:57" ht="12.75" customHeight="1" x14ac:dyDescent="0.2"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</row>
    <row r="582" spans="20:57" ht="12.75" customHeight="1" x14ac:dyDescent="0.2"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</row>
    <row r="583" spans="20:57" ht="12.75" customHeight="1" x14ac:dyDescent="0.2"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</row>
    <row r="584" spans="20:57" ht="12.75" customHeight="1" x14ac:dyDescent="0.2"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</row>
    <row r="585" spans="20:57" ht="12.75" customHeight="1" x14ac:dyDescent="0.2"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</row>
    <row r="586" spans="20:57" ht="12.75" customHeight="1" x14ac:dyDescent="0.2"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</row>
    <row r="587" spans="20:57" ht="12.75" customHeight="1" x14ac:dyDescent="0.2"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</row>
    <row r="588" spans="20:57" ht="12.75" customHeight="1" x14ac:dyDescent="0.2"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</row>
    <row r="589" spans="20:57" ht="12.75" customHeight="1" x14ac:dyDescent="0.2"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</row>
    <row r="590" spans="20:57" ht="12.75" customHeight="1" x14ac:dyDescent="0.2"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</row>
    <row r="591" spans="20:57" ht="12.75" customHeight="1" x14ac:dyDescent="0.2"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</row>
    <row r="592" spans="20:57" ht="12.75" customHeight="1" x14ac:dyDescent="0.2"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</row>
    <row r="593" spans="20:57" ht="12.75" customHeight="1" x14ac:dyDescent="0.2"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</row>
    <row r="594" spans="20:57" ht="12.75" customHeight="1" x14ac:dyDescent="0.2"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</row>
    <row r="595" spans="20:57" ht="12.75" customHeight="1" x14ac:dyDescent="0.2"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</row>
    <row r="596" spans="20:57" ht="12.75" customHeight="1" x14ac:dyDescent="0.2"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</row>
    <row r="597" spans="20:57" ht="12.75" customHeight="1" x14ac:dyDescent="0.2"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</row>
    <row r="598" spans="20:57" ht="12.75" customHeight="1" x14ac:dyDescent="0.2"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</row>
    <row r="599" spans="20:57" ht="12.75" customHeight="1" x14ac:dyDescent="0.2"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</row>
    <row r="600" spans="20:57" ht="12.75" customHeight="1" x14ac:dyDescent="0.2"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</row>
    <row r="601" spans="20:57" ht="12.75" customHeight="1" x14ac:dyDescent="0.2"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</row>
    <row r="602" spans="20:57" ht="12.75" customHeight="1" x14ac:dyDescent="0.2"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</row>
    <row r="603" spans="20:57" ht="12.75" customHeight="1" x14ac:dyDescent="0.2"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</row>
    <row r="604" spans="20:57" ht="12.75" customHeight="1" x14ac:dyDescent="0.2"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</row>
    <row r="605" spans="20:57" ht="12.75" customHeight="1" x14ac:dyDescent="0.2"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</row>
    <row r="606" spans="20:57" ht="12.75" customHeight="1" x14ac:dyDescent="0.2"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</row>
    <row r="607" spans="20:57" ht="12.75" customHeight="1" x14ac:dyDescent="0.2"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</row>
    <row r="608" spans="20:57" ht="12.75" customHeight="1" x14ac:dyDescent="0.2"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</row>
    <row r="609" spans="20:57" ht="12.75" customHeight="1" x14ac:dyDescent="0.2"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</row>
    <row r="610" spans="20:57" ht="12.75" customHeight="1" x14ac:dyDescent="0.2"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</row>
    <row r="611" spans="20:57" ht="12.75" customHeight="1" x14ac:dyDescent="0.2"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</row>
    <row r="612" spans="20:57" ht="12.75" customHeight="1" x14ac:dyDescent="0.2"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</row>
    <row r="613" spans="20:57" ht="12.75" customHeight="1" x14ac:dyDescent="0.2"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</row>
    <row r="614" spans="20:57" ht="12.75" customHeight="1" x14ac:dyDescent="0.2"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</row>
    <row r="615" spans="20:57" ht="12.75" customHeight="1" x14ac:dyDescent="0.2"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</row>
    <row r="616" spans="20:57" ht="12.75" customHeight="1" x14ac:dyDescent="0.2"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</row>
    <row r="617" spans="20:57" ht="12.75" customHeight="1" x14ac:dyDescent="0.2"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</row>
    <row r="618" spans="20:57" ht="12.75" customHeight="1" x14ac:dyDescent="0.2"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</row>
    <row r="619" spans="20:57" ht="12.75" customHeight="1" x14ac:dyDescent="0.2"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</row>
    <row r="620" spans="20:57" ht="12.75" customHeight="1" x14ac:dyDescent="0.2"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</row>
    <row r="621" spans="20:57" ht="12.75" customHeight="1" x14ac:dyDescent="0.2"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</row>
    <row r="622" spans="20:57" ht="12.75" customHeight="1" x14ac:dyDescent="0.2"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</row>
    <row r="623" spans="20:57" ht="12.75" customHeight="1" x14ac:dyDescent="0.2"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</row>
    <row r="624" spans="20:57" ht="12.75" customHeight="1" x14ac:dyDescent="0.2"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</row>
    <row r="625" spans="20:57" ht="12.75" customHeight="1" x14ac:dyDescent="0.2"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</row>
    <row r="626" spans="20:57" ht="12.75" customHeight="1" x14ac:dyDescent="0.2"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</row>
    <row r="627" spans="20:57" ht="12.75" customHeight="1" x14ac:dyDescent="0.2"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</row>
    <row r="628" spans="20:57" ht="12.75" customHeight="1" x14ac:dyDescent="0.2"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</row>
    <row r="629" spans="20:57" ht="12.75" customHeight="1" x14ac:dyDescent="0.2"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</row>
    <row r="630" spans="20:57" ht="12.75" customHeight="1" x14ac:dyDescent="0.2"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</row>
    <row r="631" spans="20:57" ht="12.75" customHeight="1" x14ac:dyDescent="0.2"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</row>
    <row r="632" spans="20:57" ht="12.75" customHeight="1" x14ac:dyDescent="0.2"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</row>
    <row r="633" spans="20:57" ht="12.75" customHeight="1" x14ac:dyDescent="0.2"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</row>
    <row r="634" spans="20:57" ht="12.75" customHeight="1" x14ac:dyDescent="0.2"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</row>
    <row r="635" spans="20:57" ht="12.75" customHeight="1" x14ac:dyDescent="0.2"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</row>
    <row r="636" spans="20:57" ht="12.75" customHeight="1" x14ac:dyDescent="0.2"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</row>
    <row r="637" spans="20:57" ht="12.75" customHeight="1" x14ac:dyDescent="0.2"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</row>
    <row r="638" spans="20:57" ht="12.75" customHeight="1" x14ac:dyDescent="0.2"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</row>
    <row r="639" spans="20:57" ht="12.75" customHeight="1" x14ac:dyDescent="0.2"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</row>
    <row r="640" spans="20:57" ht="12.75" customHeight="1" x14ac:dyDescent="0.2"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</row>
    <row r="641" spans="20:57" ht="12.75" customHeight="1" x14ac:dyDescent="0.2"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</row>
    <row r="642" spans="20:57" ht="12.75" customHeight="1" x14ac:dyDescent="0.2"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</row>
    <row r="643" spans="20:57" ht="12.75" customHeight="1" x14ac:dyDescent="0.2"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</row>
    <row r="644" spans="20:57" ht="12.75" customHeight="1" x14ac:dyDescent="0.2"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</row>
    <row r="645" spans="20:57" ht="12.75" customHeight="1" x14ac:dyDescent="0.2"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</row>
    <row r="646" spans="20:57" ht="12.75" customHeight="1" x14ac:dyDescent="0.2"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</row>
    <row r="647" spans="20:57" ht="12.75" customHeight="1" x14ac:dyDescent="0.2"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</row>
    <row r="648" spans="20:57" ht="12.75" customHeight="1" x14ac:dyDescent="0.2"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</row>
    <row r="649" spans="20:57" ht="12.75" customHeight="1" x14ac:dyDescent="0.2"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</row>
    <row r="650" spans="20:57" ht="12.75" customHeight="1" x14ac:dyDescent="0.2"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</row>
    <row r="651" spans="20:57" ht="12.75" customHeight="1" x14ac:dyDescent="0.2"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</row>
    <row r="652" spans="20:57" ht="12.75" customHeight="1" x14ac:dyDescent="0.2"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</row>
    <row r="653" spans="20:57" ht="12.75" customHeight="1" x14ac:dyDescent="0.2"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</row>
    <row r="654" spans="20:57" ht="12.75" customHeight="1" x14ac:dyDescent="0.2"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</row>
    <row r="655" spans="20:57" ht="12.75" customHeight="1" x14ac:dyDescent="0.2"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</row>
    <row r="656" spans="20:57" ht="12.75" customHeight="1" x14ac:dyDescent="0.2"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</row>
    <row r="657" spans="20:57" ht="12.75" customHeight="1" x14ac:dyDescent="0.2"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</row>
    <row r="658" spans="20:57" ht="12.75" customHeight="1" x14ac:dyDescent="0.2"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</row>
    <row r="659" spans="20:57" ht="12.75" customHeight="1" x14ac:dyDescent="0.2"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</row>
    <row r="660" spans="20:57" ht="12.75" customHeight="1" x14ac:dyDescent="0.2"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</row>
    <row r="661" spans="20:57" ht="12.75" customHeight="1" x14ac:dyDescent="0.2"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</row>
    <row r="662" spans="20:57" ht="12.75" customHeight="1" x14ac:dyDescent="0.2"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</row>
    <row r="663" spans="20:57" ht="12.75" customHeight="1" x14ac:dyDescent="0.2"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</row>
    <row r="664" spans="20:57" ht="12.75" customHeight="1" x14ac:dyDescent="0.2"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</row>
    <row r="665" spans="20:57" ht="12.75" customHeight="1" x14ac:dyDescent="0.2"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</row>
    <row r="666" spans="20:57" ht="12.75" customHeight="1" x14ac:dyDescent="0.2"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</row>
    <row r="667" spans="20:57" ht="12.75" customHeight="1" x14ac:dyDescent="0.2"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</row>
    <row r="668" spans="20:57" ht="12.75" customHeight="1" x14ac:dyDescent="0.2"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</row>
    <row r="669" spans="20:57" ht="12.75" customHeight="1" x14ac:dyDescent="0.2"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</row>
    <row r="670" spans="20:57" ht="12.75" customHeight="1" x14ac:dyDescent="0.2"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</row>
    <row r="671" spans="20:57" ht="12.75" customHeight="1" x14ac:dyDescent="0.2"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</row>
    <row r="672" spans="20:57" ht="12.75" customHeight="1" x14ac:dyDescent="0.2"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</row>
    <row r="673" spans="20:57" ht="12.75" customHeight="1" x14ac:dyDescent="0.2"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</row>
    <row r="674" spans="20:57" ht="12.75" customHeight="1" x14ac:dyDescent="0.2"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</row>
    <row r="675" spans="20:57" ht="12.75" customHeight="1" x14ac:dyDescent="0.2"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</row>
    <row r="676" spans="20:57" ht="12.75" customHeight="1" x14ac:dyDescent="0.2"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</row>
    <row r="677" spans="20:57" ht="12.75" customHeight="1" x14ac:dyDescent="0.2"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</row>
    <row r="678" spans="20:57" ht="12.75" customHeight="1" x14ac:dyDescent="0.2"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</row>
    <row r="679" spans="20:57" ht="12.75" customHeight="1" x14ac:dyDescent="0.2"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</row>
    <row r="680" spans="20:57" ht="12.75" customHeight="1" x14ac:dyDescent="0.2"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</row>
    <row r="681" spans="20:57" ht="12.75" customHeight="1" x14ac:dyDescent="0.2"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</row>
    <row r="682" spans="20:57" ht="12.75" customHeight="1" x14ac:dyDescent="0.2"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</row>
    <row r="683" spans="20:57" ht="12.75" customHeight="1" x14ac:dyDescent="0.2"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</row>
    <row r="684" spans="20:57" ht="12.75" customHeight="1" x14ac:dyDescent="0.2"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</row>
    <row r="685" spans="20:57" ht="12.75" customHeight="1" x14ac:dyDescent="0.2"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</row>
    <row r="686" spans="20:57" ht="12.75" customHeight="1" x14ac:dyDescent="0.2"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</row>
    <row r="687" spans="20:57" ht="12.75" customHeight="1" x14ac:dyDescent="0.2"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</row>
    <row r="688" spans="20:57" ht="12.75" customHeight="1" x14ac:dyDescent="0.2"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</row>
    <row r="689" spans="20:57" ht="12.75" customHeight="1" x14ac:dyDescent="0.2"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</row>
    <row r="690" spans="20:57" ht="12.75" customHeight="1" x14ac:dyDescent="0.2"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</row>
    <row r="691" spans="20:57" ht="12.75" customHeight="1" x14ac:dyDescent="0.2"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</row>
    <row r="692" spans="20:57" ht="12.75" customHeight="1" x14ac:dyDescent="0.2"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</row>
    <row r="693" spans="20:57" ht="12.75" customHeight="1" x14ac:dyDescent="0.2"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</row>
    <row r="694" spans="20:57" ht="12.75" customHeight="1" x14ac:dyDescent="0.2"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</row>
    <row r="695" spans="20:57" ht="12.75" customHeight="1" x14ac:dyDescent="0.2"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</row>
    <row r="696" spans="20:57" ht="12.75" customHeight="1" x14ac:dyDescent="0.2"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</row>
    <row r="697" spans="20:57" ht="12.75" customHeight="1" x14ac:dyDescent="0.2"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</row>
    <row r="698" spans="20:57" ht="12.75" customHeight="1" x14ac:dyDescent="0.2"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</row>
    <row r="699" spans="20:57" ht="12.75" customHeight="1" x14ac:dyDescent="0.2"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</row>
    <row r="700" spans="20:57" ht="12.75" customHeight="1" x14ac:dyDescent="0.2"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</row>
    <row r="701" spans="20:57" ht="12.75" customHeight="1" x14ac:dyDescent="0.2"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</row>
    <row r="702" spans="20:57" ht="12.75" customHeight="1" x14ac:dyDescent="0.2"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</row>
    <row r="703" spans="20:57" ht="12.75" customHeight="1" x14ac:dyDescent="0.2"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</row>
    <row r="704" spans="20:57" ht="12.75" customHeight="1" x14ac:dyDescent="0.2"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</row>
    <row r="705" spans="20:57" ht="12.75" customHeight="1" x14ac:dyDescent="0.2"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</row>
    <row r="706" spans="20:57" ht="12.75" customHeight="1" x14ac:dyDescent="0.2"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</row>
    <row r="707" spans="20:57" ht="12.75" customHeight="1" x14ac:dyDescent="0.2"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</row>
    <row r="708" spans="20:57" ht="12.75" customHeight="1" x14ac:dyDescent="0.2"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</row>
    <row r="709" spans="20:57" ht="12.75" customHeight="1" x14ac:dyDescent="0.2"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</row>
    <row r="710" spans="20:57" ht="12.75" customHeight="1" x14ac:dyDescent="0.2"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</row>
    <row r="711" spans="20:57" ht="12.75" customHeight="1" x14ac:dyDescent="0.2"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</row>
    <row r="712" spans="20:57" ht="12.75" customHeight="1" x14ac:dyDescent="0.2"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</row>
    <row r="713" spans="20:57" ht="12.75" customHeight="1" x14ac:dyDescent="0.2"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</row>
    <row r="714" spans="20:57" ht="12.75" customHeight="1" x14ac:dyDescent="0.2"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</row>
    <row r="715" spans="20:57" ht="12.75" customHeight="1" x14ac:dyDescent="0.2"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</row>
  </sheetData>
  <phoneticPr fontId="0" type="noConversion"/>
  <printOptions horizontalCentered="1" verticalCentered="1"/>
  <pageMargins left="0.75" right="0.39370078740157483" top="1" bottom="1" header="0.31496062992125984" footer="0.51181102362204722"/>
  <pageSetup scale="80" orientation="landscape" horizontalDpi="120" verticalDpi="7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75SEG01</vt:lpstr>
      <vt:lpstr>'75SEG01'!A_impresión_IM</vt:lpstr>
      <vt:lpstr>'75SEG01'!Área_de_impresión</vt:lpstr>
    </vt:vector>
  </TitlesOfParts>
  <Company>I.N.E.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Winsor Fierro</cp:lastModifiedBy>
  <cp:lastPrinted>2007-04-03T14:21:08Z</cp:lastPrinted>
  <dcterms:created xsi:type="dcterms:W3CDTF">1997-03-22T01:00:57Z</dcterms:created>
  <dcterms:modified xsi:type="dcterms:W3CDTF">2023-06-16T23:05:25Z</dcterms:modified>
</cp:coreProperties>
</file>