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2\"/>
    </mc:Choice>
  </mc:AlternateContent>
  <xr:revisionPtr revIDLastSave="0" documentId="13_ncr:1_{5CB18C81-AAC4-4C60-9934-E3F8F8F05F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202" sheetId="1" r:id="rId1"/>
  </sheets>
  <calcPr calcId="191029"/>
</workbook>
</file>

<file path=xl/calcChain.xml><?xml version="1.0" encoding="utf-8"?>
<calcChain xmlns="http://schemas.openxmlformats.org/spreadsheetml/2006/main">
  <c r="L24" i="1" l="1"/>
  <c r="L60" i="1"/>
  <c r="L55" i="1"/>
  <c r="L50" i="1"/>
  <c r="L45" i="1"/>
  <c r="L39" i="1"/>
  <c r="L37" i="1" s="1"/>
  <c r="L21" i="1"/>
  <c r="L16" i="1"/>
  <c r="L32" i="1" l="1"/>
  <c r="L44" i="1"/>
  <c r="K24" i="1"/>
  <c r="K60" i="1"/>
  <c r="K55" i="1"/>
  <c r="K50" i="1"/>
  <c r="K45" i="1"/>
  <c r="K39" i="1"/>
  <c r="K37" i="1" s="1"/>
  <c r="K21" i="1"/>
  <c r="K16" i="1"/>
  <c r="J24" i="1"/>
  <c r="J60" i="1"/>
  <c r="J55" i="1"/>
  <c r="J50" i="1"/>
  <c r="J45" i="1"/>
  <c r="J39" i="1"/>
  <c r="J37" i="1" s="1"/>
  <c r="J21" i="1"/>
  <c r="J16" i="1"/>
  <c r="I24" i="1"/>
  <c r="I60" i="1"/>
  <c r="I55" i="1"/>
  <c r="I50" i="1"/>
  <c r="I45" i="1"/>
  <c r="I39" i="1"/>
  <c r="I37" i="1" s="1"/>
  <c r="I21" i="1"/>
  <c r="I16" i="1"/>
  <c r="H60" i="1"/>
  <c r="H55" i="1"/>
  <c r="H50" i="1"/>
  <c r="H45" i="1"/>
  <c r="H39" i="1"/>
  <c r="H37" i="1" s="1"/>
  <c r="H24" i="1"/>
  <c r="H21" i="1"/>
  <c r="H16" i="1"/>
  <c r="G24" i="1"/>
  <c r="G60" i="1"/>
  <c r="G55" i="1"/>
  <c r="G50" i="1"/>
  <c r="G45" i="1"/>
  <c r="G39" i="1"/>
  <c r="G37" i="1" s="1"/>
  <c r="G21" i="1"/>
  <c r="G16" i="1"/>
  <c r="F60" i="1"/>
  <c r="F55" i="1"/>
  <c r="F50" i="1"/>
  <c r="F45" i="1"/>
  <c r="F39" i="1"/>
  <c r="F37" i="1" s="1"/>
  <c r="F24" i="1"/>
  <c r="F21" i="1"/>
  <c r="F16" i="1"/>
  <c r="E60" i="1"/>
  <c r="E55" i="1"/>
  <c r="E50" i="1"/>
  <c r="E45" i="1"/>
  <c r="E39" i="1"/>
  <c r="E37" i="1" s="1"/>
  <c r="E24" i="1"/>
  <c r="E21" i="1"/>
  <c r="E16" i="1"/>
  <c r="D60" i="1"/>
  <c r="D55" i="1"/>
  <c r="D50" i="1"/>
  <c r="D45" i="1"/>
  <c r="D39" i="1"/>
  <c r="D37" i="1" s="1"/>
  <c r="D24" i="1"/>
  <c r="D21" i="1"/>
  <c r="D16" i="1"/>
  <c r="C24" i="1"/>
  <c r="C60" i="1"/>
  <c r="C55" i="1"/>
  <c r="C50" i="1"/>
  <c r="C45" i="1"/>
  <c r="C39" i="1"/>
  <c r="C37" i="1" s="1"/>
  <c r="C21" i="1"/>
  <c r="C16" i="1"/>
  <c r="I44" i="1" l="1"/>
  <c r="K44" i="1"/>
  <c r="H44" i="1"/>
  <c r="K32" i="1"/>
  <c r="C32" i="1"/>
  <c r="C44" i="1"/>
  <c r="D32" i="1"/>
  <c r="E32" i="1"/>
  <c r="G44" i="1"/>
  <c r="J44" i="1"/>
  <c r="F32" i="1"/>
  <c r="F44" i="1"/>
  <c r="D44" i="1"/>
  <c r="E44" i="1"/>
  <c r="I32" i="1"/>
  <c r="H32" i="1"/>
  <c r="G32" i="1"/>
  <c r="J32" i="1"/>
</calcChain>
</file>

<file path=xl/sharedStrings.xml><?xml version="1.0" encoding="utf-8"?>
<sst xmlns="http://schemas.openxmlformats.org/spreadsheetml/2006/main" count="82" uniqueCount="64">
  <si>
    <t xml:space="preserve">(En millones de bolivianos) </t>
  </si>
  <si>
    <t>ACTIVO</t>
  </si>
  <si>
    <t>SALDO A FIN DE:</t>
  </si>
  <si>
    <t xml:space="preserve">     Gobierno Central</t>
  </si>
  <si>
    <t xml:space="preserve">     Préstamo de:  </t>
  </si>
  <si>
    <t xml:space="preserve">       Inversiones</t>
  </si>
  <si>
    <t>PASIVO</t>
  </si>
  <si>
    <t xml:space="preserve">   Medio Circulante</t>
  </si>
  <si>
    <t xml:space="preserve">       Billetes y monedas en poder del público</t>
  </si>
  <si>
    <t xml:space="preserve">           Moneda Nacional</t>
  </si>
  <si>
    <t xml:space="preserve">           Moneda Extranjera</t>
  </si>
  <si>
    <t xml:space="preserve">           Moneda Nacional con Mantenimiento de Valor</t>
  </si>
  <si>
    <t xml:space="preserve">   Cuasi Dinero</t>
  </si>
  <si>
    <t xml:space="preserve">       Caja de ahorro</t>
  </si>
  <si>
    <t xml:space="preserve">       Depósitos a Plazo fijo</t>
  </si>
  <si>
    <t xml:space="preserve">           Unidad de Fomento a la Vivienda</t>
  </si>
  <si>
    <t xml:space="preserve">        Bancos Comerciales</t>
  </si>
  <si>
    <t xml:space="preserve">        Bancos Especializados</t>
  </si>
  <si>
    <t xml:space="preserve">       Depósitos vista  </t>
  </si>
  <si>
    <t>b) Cuentas del Balance Consolidado de Bancos Comerciales (- caja - obligaciones con bancos especializados)</t>
  </si>
  <si>
    <t>c) Cuentas del Balance del Banco Central (- depósitos de bancos especializados)</t>
  </si>
  <si>
    <t>d) Cuentas del Balance Consolidado del Sistema Monetario (otras cuentas de activo + financiamiento a bancos especializados)</t>
  </si>
  <si>
    <t>e) Cuentas del Balance Consolidado del FONDESIF (disponible + otras cuentas de activo - obligaciones con el BCB)</t>
  </si>
  <si>
    <t>Cuadro Nº 7.02.02</t>
  </si>
  <si>
    <t>Aportes a Organismos Internacionales</t>
  </si>
  <si>
    <t>Crédito al Sector Público</t>
  </si>
  <si>
    <t>Financiamiento al Sector Privado</t>
  </si>
  <si>
    <t>Total Activo y Pasivo</t>
  </si>
  <si>
    <t>Depósitos de Organismos Internacionales</t>
  </si>
  <si>
    <t xml:space="preserve">       Depósitos del Sector Público</t>
  </si>
  <si>
    <t>Otras Cuentas de Pasivo</t>
  </si>
  <si>
    <t>Capital y Reservas</t>
  </si>
  <si>
    <t>(p): Preliminar</t>
  </si>
  <si>
    <t>a) Cuentas del Balance Consolidado de Bancos Especializados (disponible + otras cuentas de activo +  buffer stock - caja - obligaciones con el BCB)</t>
  </si>
  <si>
    <t xml:space="preserve">     Empresas  Públicas</t>
  </si>
  <si>
    <t xml:space="preserve"> Existencia de Minerales</t>
  </si>
  <si>
    <t>Otros Activos a Mediano y Largo Plazo</t>
  </si>
  <si>
    <t>Obligaciones con el Sector Privado y con Empresas con Participación Estatal</t>
  </si>
  <si>
    <t>Obligaciones Externas a Mediano y Largo Plazo</t>
  </si>
  <si>
    <r>
      <t xml:space="preserve">(5) </t>
    </r>
    <r>
      <rPr>
        <sz val="10"/>
        <color indexed="18"/>
        <rFont val="Arial"/>
        <family val="2"/>
      </rPr>
      <t xml:space="preserve">Dato recién a partir de la gestión 2005, cuyo valor en millones de bolivianos resulta poco representativo.                                        </t>
    </r>
  </si>
  <si>
    <t>2011</t>
  </si>
  <si>
    <t xml:space="preserve">2012 </t>
  </si>
  <si>
    <t>2013</t>
  </si>
  <si>
    <r>
      <t xml:space="preserve">           Unidad de Fomento a la Vivienda</t>
    </r>
    <r>
      <rPr>
        <vertAlign val="superscript"/>
        <sz val="10"/>
        <color indexed="18"/>
        <rFont val="Arial"/>
        <family val="2"/>
      </rPr>
      <t xml:space="preserve"> </t>
    </r>
  </si>
  <si>
    <t>2014</t>
  </si>
  <si>
    <t>2015</t>
  </si>
  <si>
    <t xml:space="preserve">     Obligaciones a Corto Plazo (b)</t>
  </si>
  <si>
    <t xml:space="preserve">        BDP</t>
  </si>
  <si>
    <t>2016</t>
  </si>
  <si>
    <t>2017</t>
  </si>
  <si>
    <t xml:space="preserve"> Activos Externos Netos  (a-b) </t>
  </si>
  <si>
    <t xml:space="preserve">     Activos Brutos (a) </t>
  </si>
  <si>
    <t>2018</t>
  </si>
  <si>
    <t>2019</t>
  </si>
  <si>
    <t>f) Cuentas del Balance Consolidado de NAFIBO (disponible + otras cuentas de activo - obligaciones con el BCB)</t>
  </si>
  <si>
    <t>Fuente: Banco Central de Bolivia</t>
  </si>
  <si>
    <t xml:space="preserve">            Instituto Nacional de Estadística</t>
  </si>
  <si>
    <t>(1) Monetario, Especializados, FONDESIF y BDP (Ex NAFIBO)</t>
  </si>
  <si>
    <t>(2) Suma de:</t>
  </si>
  <si>
    <t>(3)  Incluye Certificados de Devolución de Depósitos (CDD)</t>
  </si>
  <si>
    <r>
      <t xml:space="preserve"> Otras Cuentas de Activo</t>
    </r>
    <r>
      <rPr>
        <b/>
        <vertAlign val="superscript"/>
        <sz val="10"/>
        <color indexed="18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(2)</t>
    </r>
  </si>
  <si>
    <r>
      <t xml:space="preserve">       Otras Obligaciones </t>
    </r>
    <r>
      <rPr>
        <vertAlign val="superscript"/>
        <sz val="10"/>
        <rFont val="Arial"/>
        <family val="2"/>
      </rPr>
      <t>(3)</t>
    </r>
  </si>
  <si>
    <r>
      <t>BOLIVIA: BALANCE CONSOLIDADO DEL SISTEMA BANCARIO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2011 - 2020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</si>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</sst>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p_t_a_-;\-* #,##0.00\ _p_t_a_-;_-* &quot;-&quot;??\ _p_t_a_-;_-@_-"/>
    <numFmt numFmtId="165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vertAlign val="superscript"/>
      <sz val="10"/>
      <color indexed="18"/>
      <name val="Arial"/>
      <family val="2"/>
    </font>
    <font>
      <vertAlign val="superscript"/>
      <sz val="9"/>
      <color indexed="18"/>
      <name val="Arial"/>
      <family val="2"/>
    </font>
    <font>
      <b/>
      <sz val="10"/>
      <name val="Arial"/>
      <family val="2"/>
    </font>
    <font>
      <b/>
      <vertAlign val="superscript"/>
      <sz val="10"/>
      <color indexed="18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10"/>
      <color rgb="FF17223D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8" fillId="0" borderId="0" xfId="0" applyFont="1" applyFill="1"/>
    <xf numFmtId="0" fontId="4" fillId="0" borderId="0" xfId="0" applyFont="1"/>
    <xf numFmtId="0" fontId="7" fillId="0" borderId="0" xfId="0" applyFont="1" applyAlignment="1">
      <alignment horizontal="left" indent="4"/>
    </xf>
    <xf numFmtId="0" fontId="5" fillId="0" borderId="0" xfId="0" applyFont="1" applyAlignment="1">
      <alignment horizontal="left" indent="5"/>
    </xf>
    <xf numFmtId="0" fontId="6" fillId="0" borderId="0" xfId="0" applyFont="1" applyAlignment="1" applyProtection="1">
      <alignment horizontal="left" indent="4"/>
    </xf>
    <xf numFmtId="0" fontId="3" fillId="0" borderId="0" xfId="0" applyFont="1" applyAlignment="1" applyProtection="1">
      <alignment horizontal="left" indent="4"/>
    </xf>
    <xf numFmtId="0" fontId="1" fillId="0" borderId="0" xfId="0" applyFont="1"/>
    <xf numFmtId="0" fontId="15" fillId="3" borderId="0" xfId="0" applyFont="1" applyFill="1"/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left" indent="1"/>
    </xf>
    <xf numFmtId="3" fontId="11" fillId="6" borderId="4" xfId="0" applyNumberFormat="1" applyFont="1" applyFill="1" applyBorder="1" applyAlignment="1">
      <alignment horizontal="right"/>
    </xf>
    <xf numFmtId="0" fontId="12" fillId="0" borderId="4" xfId="2" applyFont="1" applyBorder="1" applyAlignment="1">
      <alignment horizontal="left" indent="1"/>
    </xf>
    <xf numFmtId="3" fontId="12" fillId="2" borderId="4" xfId="1" applyNumberFormat="1" applyFont="1" applyFill="1" applyBorder="1" applyAlignment="1">
      <alignment horizontal="right"/>
    </xf>
    <xf numFmtId="165" fontId="4" fillId="0" borderId="4" xfId="1" applyNumberFormat="1" applyFont="1" applyFill="1" applyBorder="1" applyAlignment="1">
      <alignment horizontal="left" indent="1"/>
    </xf>
    <xf numFmtId="3" fontId="3" fillId="0" borderId="4" xfId="0" applyNumberFormat="1" applyFont="1" applyFill="1" applyBorder="1"/>
    <xf numFmtId="0" fontId="11" fillId="6" borderId="3" xfId="0" applyFont="1" applyFill="1" applyBorder="1" applyAlignment="1">
      <alignment horizontal="left" indent="1"/>
    </xf>
    <xf numFmtId="3" fontId="11" fillId="6" borderId="3" xfId="0" applyNumberFormat="1" applyFont="1" applyFill="1" applyBorder="1" applyAlignment="1">
      <alignment horizontal="right"/>
    </xf>
    <xf numFmtId="0" fontId="10" fillId="5" borderId="1" xfId="0" applyFont="1" applyFill="1" applyBorder="1" applyAlignment="1">
      <alignment horizontal="left" vertical="center" indent="1"/>
    </xf>
    <xf numFmtId="3" fontId="11" fillId="5" borderId="0" xfId="0" applyNumberFormat="1" applyFont="1" applyFill="1" applyBorder="1" applyAlignment="1">
      <alignment horizontal="right"/>
    </xf>
    <xf numFmtId="3" fontId="11" fillId="5" borderId="5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 vertical="center" indent="1"/>
    </xf>
    <xf numFmtId="3" fontId="11" fillId="2" borderId="0" xfId="0" applyNumberFormat="1" applyFont="1" applyFill="1" applyBorder="1" applyAlignment="1">
      <alignment horizontal="right"/>
    </xf>
    <xf numFmtId="3" fontId="11" fillId="2" borderId="5" xfId="0" applyNumberFormat="1" applyFont="1" applyFill="1" applyBorder="1" applyAlignment="1">
      <alignment horizontal="right"/>
    </xf>
    <xf numFmtId="0" fontId="8" fillId="2" borderId="0" xfId="0" applyFont="1" applyFill="1"/>
    <xf numFmtId="0" fontId="18" fillId="2" borderId="0" xfId="2" applyFont="1" applyFill="1"/>
    <xf numFmtId="0" fontId="19" fillId="0" borderId="0" xfId="0" applyFont="1" applyAlignment="1" applyProtection="1">
      <alignment horizontal="left" indent="4"/>
    </xf>
    <xf numFmtId="0" fontId="18" fillId="2" borderId="0" xfId="2" applyFont="1" applyFill="1" applyAlignment="1">
      <alignment horizontal="left" indent="3"/>
    </xf>
    <xf numFmtId="0" fontId="18" fillId="2" borderId="0" xfId="2" applyFont="1" applyFill="1" applyAlignment="1">
      <alignment horizontal="left" indent="4"/>
    </xf>
    <xf numFmtId="3" fontId="12" fillId="2" borderId="4" xfId="1" quotePrefix="1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C5D9F1"/>
      <color rgb="FF44618C"/>
      <color rgb="FF172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35068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8E55EF6-2D76-4320-8754-A4AF57831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52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L94"/>
  <sheetViews>
    <sheetView showGridLines="0" tabSelected="1" zoomScale="115" zoomScaleNormal="115" workbookViewId="0"/>
  </sheetViews>
  <sheetFormatPr baseColWidth="10" defaultRowHeight="12.75" x14ac:dyDescent="0.2"/>
  <cols>
    <col min="1" max="1" width="2.42578125" style="11" customWidth="1"/>
    <col min="2" max="2" width="69.85546875" style="11" customWidth="1"/>
    <col min="3" max="16384" width="11.42578125" style="11"/>
  </cols>
  <sheetData>
    <row r="10" spans="2:12" x14ac:dyDescent="0.2">
      <c r="B10" s="12" t="s">
        <v>23</v>
      </c>
    </row>
    <row r="11" spans="2:12" ht="14.25" x14ac:dyDescent="0.2">
      <c r="B11" s="13" t="s">
        <v>62</v>
      </c>
    </row>
    <row r="12" spans="2:12" x14ac:dyDescent="0.2">
      <c r="B12" s="14" t="s">
        <v>0</v>
      </c>
    </row>
    <row r="13" spans="2:12" s="3" customFormat="1" ht="24.75" customHeight="1" x14ac:dyDescent="0.2">
      <c r="B13" s="15" t="s">
        <v>2</v>
      </c>
      <c r="C13" s="15" t="s">
        <v>40</v>
      </c>
      <c r="D13" s="15" t="s">
        <v>41</v>
      </c>
      <c r="E13" s="15" t="s">
        <v>42</v>
      </c>
      <c r="F13" s="15" t="s">
        <v>44</v>
      </c>
      <c r="G13" s="15" t="s">
        <v>45</v>
      </c>
      <c r="H13" s="15" t="s">
        <v>48</v>
      </c>
      <c r="I13" s="15" t="s">
        <v>49</v>
      </c>
      <c r="J13" s="15" t="s">
        <v>52</v>
      </c>
      <c r="K13" s="15" t="s">
        <v>53</v>
      </c>
      <c r="L13" s="15">
        <v>2020</v>
      </c>
    </row>
    <row r="14" spans="2:12" s="16" customFormat="1" ht="3.75" customHeight="1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2:12" s="3" customFormat="1" ht="13.5" customHeight="1" x14ac:dyDescent="0.2">
      <c r="B15" s="26" t="s">
        <v>1</v>
      </c>
      <c r="C15" s="27"/>
      <c r="D15" s="27"/>
      <c r="E15" s="27"/>
      <c r="F15" s="27"/>
      <c r="G15" s="27"/>
      <c r="H15" s="27"/>
      <c r="I15" s="27"/>
      <c r="J15" s="27"/>
      <c r="K15" s="27"/>
      <c r="L15" s="28"/>
    </row>
    <row r="16" spans="2:12" s="4" customFormat="1" x14ac:dyDescent="0.2">
      <c r="B16" s="18" t="s">
        <v>50</v>
      </c>
      <c r="C16" s="19">
        <f t="shared" ref="C16:I16" si="0">+C17-C18</f>
        <v>89759.857407401098</v>
      </c>
      <c r="D16" s="19">
        <f t="shared" si="0"/>
        <v>104002.6783794628</v>
      </c>
      <c r="E16" s="19">
        <f t="shared" si="0"/>
        <v>108984.55004731521</v>
      </c>
      <c r="F16" s="19">
        <f t="shared" si="0"/>
        <v>117480.5550864364</v>
      </c>
      <c r="G16" s="19">
        <f t="shared" si="0"/>
        <v>106236.3415767774</v>
      </c>
      <c r="H16" s="19">
        <f t="shared" si="0"/>
        <v>84583.814108286388</v>
      </c>
      <c r="I16" s="19">
        <f t="shared" si="0"/>
        <v>85543.944533162809</v>
      </c>
      <c r="J16" s="19">
        <f>+J17-J18</f>
        <v>74120.566630708199</v>
      </c>
      <c r="K16" s="19">
        <f>+K17-K18</f>
        <v>54089.533379255197</v>
      </c>
      <c r="L16" s="19">
        <f>+L17-L18</f>
        <v>44690.672975767004</v>
      </c>
    </row>
    <row r="17" spans="2:12" s="1" customFormat="1" x14ac:dyDescent="0.2">
      <c r="B17" s="20" t="s">
        <v>51</v>
      </c>
      <c r="C17" s="21">
        <v>89841.738733391903</v>
      </c>
      <c r="D17" s="21">
        <v>104106.335420492</v>
      </c>
      <c r="E17" s="21">
        <v>109183.94702628</v>
      </c>
      <c r="F17" s="21">
        <v>117923.817129114</v>
      </c>
      <c r="G17" s="21">
        <v>106856.400595902</v>
      </c>
      <c r="H17" s="21">
        <v>85595.517845006194</v>
      </c>
      <c r="I17" s="21">
        <v>86207.041934877401</v>
      </c>
      <c r="J17" s="21">
        <v>74685.801318809405</v>
      </c>
      <c r="K17" s="21">
        <v>54494.613986276199</v>
      </c>
      <c r="L17" s="21">
        <v>45200.229919945203</v>
      </c>
    </row>
    <row r="18" spans="2:12" s="1" customFormat="1" x14ac:dyDescent="0.2">
      <c r="B18" s="20" t="s">
        <v>46</v>
      </c>
      <c r="C18" s="21">
        <v>81.881325990799994</v>
      </c>
      <c r="D18" s="21">
        <v>103.6570410292</v>
      </c>
      <c r="E18" s="21">
        <v>199.39697896480001</v>
      </c>
      <c r="F18" s="21">
        <v>443.26204267759999</v>
      </c>
      <c r="G18" s="21">
        <v>620.05901912460001</v>
      </c>
      <c r="H18" s="21">
        <v>1011.7037367198</v>
      </c>
      <c r="I18" s="21">
        <v>663.09740171459998</v>
      </c>
      <c r="J18" s="21">
        <v>565.23468810120005</v>
      </c>
      <c r="K18" s="21">
        <v>405.08060702099999</v>
      </c>
      <c r="L18" s="21">
        <v>509.55694417820001</v>
      </c>
    </row>
    <row r="19" spans="2:12" s="4" customFormat="1" x14ac:dyDescent="0.2">
      <c r="B19" s="18" t="s">
        <v>24</v>
      </c>
      <c r="C19" s="19">
        <v>1345.0001752614</v>
      </c>
      <c r="D19" s="19">
        <v>2165.6231176831998</v>
      </c>
      <c r="E19" s="19">
        <v>1682.8443840012001</v>
      </c>
      <c r="F19" s="19">
        <v>1754.8475723772001</v>
      </c>
      <c r="G19" s="19">
        <v>1732.5212913946</v>
      </c>
      <c r="H19" s="19">
        <v>1631.1524301548</v>
      </c>
      <c r="I19" s="19">
        <v>1545.997365164</v>
      </c>
      <c r="J19" s="19">
        <v>1540.5609523640001</v>
      </c>
      <c r="K19" s="19">
        <v>1529.0174931639999</v>
      </c>
      <c r="L19" s="19">
        <v>1519.928267564</v>
      </c>
    </row>
    <row r="20" spans="2:12" s="4" customFormat="1" x14ac:dyDescent="0.2">
      <c r="B20" s="18" t="s">
        <v>36</v>
      </c>
      <c r="C20" s="19">
        <v>1466.6379769355999</v>
      </c>
      <c r="D20" s="19">
        <v>1479.3994149354</v>
      </c>
      <c r="E20" s="19">
        <v>1733.1476185869999</v>
      </c>
      <c r="F20" s="19">
        <v>1689.4308878062</v>
      </c>
      <c r="G20" s="19">
        <v>1695.9478881492</v>
      </c>
      <c r="H20" s="19">
        <v>1716.6442825924</v>
      </c>
      <c r="I20" s="19">
        <v>1745.9878645412</v>
      </c>
      <c r="J20" s="19">
        <v>1752.8163077866</v>
      </c>
      <c r="K20" s="19">
        <v>1802.815692461</v>
      </c>
      <c r="L20" s="19">
        <v>1867.9714640663999</v>
      </c>
    </row>
    <row r="21" spans="2:12" s="4" customFormat="1" x14ac:dyDescent="0.2">
      <c r="B21" s="18" t="s">
        <v>25</v>
      </c>
      <c r="C21" s="19">
        <f t="shared" ref="C21:I21" si="1">+C22+C23</f>
        <v>14040.402600335099</v>
      </c>
      <c r="D21" s="19">
        <f t="shared" si="1"/>
        <v>18852.053358173398</v>
      </c>
      <c r="E21" s="19">
        <f t="shared" si="1"/>
        <v>23268.873662375299</v>
      </c>
      <c r="F21" s="19">
        <f t="shared" si="1"/>
        <v>27394.089415987801</v>
      </c>
      <c r="G21" s="19">
        <f t="shared" si="1"/>
        <v>33073.3922699389</v>
      </c>
      <c r="H21" s="19">
        <f t="shared" si="1"/>
        <v>40428.012882008101</v>
      </c>
      <c r="I21" s="19">
        <f t="shared" si="1"/>
        <v>47900.811953377997</v>
      </c>
      <c r="J21" s="19">
        <f>+J22+J23</f>
        <v>54368.369519737804</v>
      </c>
      <c r="K21" s="19">
        <f>+K22+K23</f>
        <v>62464.108076580203</v>
      </c>
      <c r="L21" s="19">
        <f>+L22+L23</f>
        <v>88691.8370602785</v>
      </c>
    </row>
    <row r="22" spans="2:12" s="1" customFormat="1" x14ac:dyDescent="0.2">
      <c r="B22" s="20" t="s">
        <v>3</v>
      </c>
      <c r="C22" s="21">
        <v>10799.0267337851</v>
      </c>
      <c r="D22" s="21">
        <v>10847.3564903034</v>
      </c>
      <c r="E22" s="21">
        <v>10772.946164185299</v>
      </c>
      <c r="F22" s="21">
        <v>11011.3793615178</v>
      </c>
      <c r="G22" s="21">
        <v>12099.4670224089</v>
      </c>
      <c r="H22" s="21">
        <v>12882.820852578099</v>
      </c>
      <c r="I22" s="21">
        <v>14885.549250378001</v>
      </c>
      <c r="J22" s="21">
        <v>19049.745670427801</v>
      </c>
      <c r="K22" s="21">
        <v>25143.4445997002</v>
      </c>
      <c r="L22" s="21">
        <v>52041.495014948501</v>
      </c>
    </row>
    <row r="23" spans="2:12" s="1" customFormat="1" x14ac:dyDescent="0.2">
      <c r="B23" s="20" t="s">
        <v>34</v>
      </c>
      <c r="C23" s="21">
        <v>3241.37586655</v>
      </c>
      <c r="D23" s="21">
        <v>8004.6968678699996</v>
      </c>
      <c r="E23" s="21">
        <v>12495.92749819</v>
      </c>
      <c r="F23" s="21">
        <v>16382.710054470001</v>
      </c>
      <c r="G23" s="21">
        <v>20973.925247530002</v>
      </c>
      <c r="H23" s="21">
        <v>27545.19202943</v>
      </c>
      <c r="I23" s="21">
        <v>33015.262703</v>
      </c>
      <c r="J23" s="21">
        <v>35318.623849310003</v>
      </c>
      <c r="K23" s="21">
        <v>37320.66347688</v>
      </c>
      <c r="L23" s="21">
        <v>36650.342045329999</v>
      </c>
    </row>
    <row r="24" spans="2:12" s="4" customFormat="1" x14ac:dyDescent="0.2">
      <c r="B24" s="18" t="s">
        <v>26</v>
      </c>
      <c r="C24" s="19">
        <f t="shared" ref="C24:H24" si="2">SUM(C26:C29)</f>
        <v>48019.012331704012</v>
      </c>
      <c r="D24" s="19">
        <f t="shared" si="2"/>
        <v>56356.193999779724</v>
      </c>
      <c r="E24" s="19">
        <f t="shared" si="2"/>
        <v>68547.230755959506</v>
      </c>
      <c r="F24" s="19">
        <f t="shared" si="2"/>
        <v>90668.623454188986</v>
      </c>
      <c r="G24" s="19">
        <f t="shared" si="2"/>
        <v>107912.33212026097</v>
      </c>
      <c r="H24" s="19">
        <f t="shared" si="2"/>
        <v>125416.62821708003</v>
      </c>
      <c r="I24" s="19">
        <f>SUM(I26:I29)</f>
        <v>141703.30695573197</v>
      </c>
      <c r="J24" s="19">
        <f>SUM(J26:J29)</f>
        <v>158734.44599273166</v>
      </c>
      <c r="K24" s="19">
        <f>SUM(K26:K29)</f>
        <v>170152.42302155131</v>
      </c>
      <c r="L24" s="19">
        <f>SUM(L26:L29)</f>
        <v>176369.16417164195</v>
      </c>
    </row>
    <row r="25" spans="2:12" s="1" customFormat="1" x14ac:dyDescent="0.2">
      <c r="B25" s="18" t="s">
        <v>4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2:12" s="1" customFormat="1" x14ac:dyDescent="0.2">
      <c r="B26" s="20" t="s">
        <v>16</v>
      </c>
      <c r="C26" s="21">
        <v>47680.5747327926</v>
      </c>
      <c r="D26" s="21">
        <v>56099.849794818198</v>
      </c>
      <c r="E26" s="21">
        <v>68215.022380390597</v>
      </c>
      <c r="F26" s="21">
        <v>90395.320119808195</v>
      </c>
      <c r="G26" s="21">
        <v>106924.837250283</v>
      </c>
      <c r="H26" s="21">
        <v>123830.94220564001</v>
      </c>
      <c r="I26" s="21">
        <v>139395.117983923</v>
      </c>
      <c r="J26" s="21">
        <v>155539.620014763</v>
      </c>
      <c r="K26" s="21">
        <v>166913.05921194301</v>
      </c>
      <c r="L26" s="21">
        <v>172502.19714348001</v>
      </c>
    </row>
    <row r="27" spans="2:12" s="1" customFormat="1" x14ac:dyDescent="0.2">
      <c r="B27" s="20" t="s">
        <v>47</v>
      </c>
      <c r="C27" s="37" t="s">
        <v>63</v>
      </c>
      <c r="D27" s="37" t="s">
        <v>63</v>
      </c>
      <c r="E27" s="37" t="s">
        <v>63</v>
      </c>
      <c r="F27" s="37" t="s">
        <v>63</v>
      </c>
      <c r="G27" s="21">
        <v>328.09969713999999</v>
      </c>
      <c r="H27" s="21">
        <v>706.51917762000005</v>
      </c>
      <c r="I27" s="21">
        <v>1079.9346845800001</v>
      </c>
      <c r="J27" s="21">
        <v>1786.0470835000001</v>
      </c>
      <c r="K27" s="21">
        <v>1860.3385480699999</v>
      </c>
      <c r="L27" s="21">
        <v>2581.5569919300001</v>
      </c>
    </row>
    <row r="28" spans="2:12" s="1" customFormat="1" x14ac:dyDescent="0.2">
      <c r="B28" s="20" t="s">
        <v>17</v>
      </c>
      <c r="C28" s="21">
        <v>162.41557673141699</v>
      </c>
      <c r="D28" s="21">
        <v>150.76486375152601</v>
      </c>
      <c r="E28" s="21">
        <v>139.17685643891201</v>
      </c>
      <c r="F28" s="21">
        <v>45.164294950795203</v>
      </c>
      <c r="G28" s="21">
        <v>41.771993597961597</v>
      </c>
      <c r="H28" s="21">
        <v>22.4335658100274</v>
      </c>
      <c r="I28" s="21">
        <v>19.925339118985299</v>
      </c>
      <c r="J28" s="21">
        <v>17.492359228674498</v>
      </c>
      <c r="K28" s="21">
        <v>14.375114178300199</v>
      </c>
      <c r="L28" s="21">
        <v>10.6005560219479</v>
      </c>
    </row>
    <row r="29" spans="2:12" s="1" customFormat="1" x14ac:dyDescent="0.2">
      <c r="B29" s="20" t="s">
        <v>5</v>
      </c>
      <c r="C29" s="21">
        <v>176.02202217999999</v>
      </c>
      <c r="D29" s="21">
        <v>105.57934121</v>
      </c>
      <c r="E29" s="21">
        <v>193.03151912999999</v>
      </c>
      <c r="F29" s="21">
        <v>228.13903943</v>
      </c>
      <c r="G29" s="21">
        <v>617.62317924000001</v>
      </c>
      <c r="H29" s="21">
        <v>856.73326800999996</v>
      </c>
      <c r="I29" s="21">
        <v>1208.3289481100001</v>
      </c>
      <c r="J29" s="21">
        <v>1391.2865352399999</v>
      </c>
      <c r="K29" s="21">
        <v>1364.6501473599999</v>
      </c>
      <c r="L29" s="21">
        <v>1274.8094802099999</v>
      </c>
    </row>
    <row r="30" spans="2:12" s="4" customFormat="1" x14ac:dyDescent="0.2">
      <c r="B30" s="18" t="s">
        <v>35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2:12" s="4" customFormat="1" ht="14.25" x14ac:dyDescent="0.2">
      <c r="B31" s="18" t="s">
        <v>60</v>
      </c>
      <c r="C31" s="19">
        <v>-844.96853387742203</v>
      </c>
      <c r="D31" s="19">
        <v>2472.2897171754998</v>
      </c>
      <c r="E31" s="19">
        <v>6544.1949510324503</v>
      </c>
      <c r="F31" s="19">
        <v>8250.6366586158401</v>
      </c>
      <c r="G31" s="19">
        <v>8847.8471830706603</v>
      </c>
      <c r="H31" s="19">
        <v>14639.9652155199</v>
      </c>
      <c r="I31" s="19">
        <v>13896.755864385001</v>
      </c>
      <c r="J31" s="19">
        <v>10772.994877380001</v>
      </c>
      <c r="K31" s="19">
        <v>13759.244159588599</v>
      </c>
      <c r="L31" s="19">
        <v>22939.429569662901</v>
      </c>
    </row>
    <row r="32" spans="2:12" s="4" customFormat="1" x14ac:dyDescent="0.2">
      <c r="B32" s="18" t="s">
        <v>27</v>
      </c>
      <c r="C32" s="19">
        <f t="shared" ref="C32:I32" si="3">+C16+C19+C20+C21+C24+C30+C31</f>
        <v>153785.94195775979</v>
      </c>
      <c r="D32" s="19">
        <f t="shared" si="3"/>
        <v>185328.23798721001</v>
      </c>
      <c r="E32" s="19">
        <f t="shared" si="3"/>
        <v>210760.84141927067</v>
      </c>
      <c r="F32" s="19">
        <f t="shared" si="3"/>
        <v>247238.18307541244</v>
      </c>
      <c r="G32" s="19">
        <f t="shared" si="3"/>
        <v>259498.38232959172</v>
      </c>
      <c r="H32" s="19">
        <f t="shared" si="3"/>
        <v>268416.21713564161</v>
      </c>
      <c r="I32" s="19">
        <f t="shared" si="3"/>
        <v>292336.80453636294</v>
      </c>
      <c r="J32" s="19">
        <f>+J16+J19+J20+J21+J24+J30+J31</f>
        <v>301289.75428070832</v>
      </c>
      <c r="K32" s="19">
        <f>+K16+K19+K20+K21+K24+K30+K31</f>
        <v>303797.14182260027</v>
      </c>
      <c r="L32" s="19">
        <f>+L16+L19+L20+L21+L24+L30+L31</f>
        <v>336079.00350898074</v>
      </c>
    </row>
    <row r="33" spans="2:12" s="1" customFormat="1" ht="6" customHeight="1" x14ac:dyDescent="0.2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2:12" s="5" customFormat="1" x14ac:dyDescent="0.2">
      <c r="B34" s="26" t="s">
        <v>6</v>
      </c>
      <c r="C34" s="27"/>
      <c r="D34" s="27"/>
      <c r="E34" s="27"/>
      <c r="F34" s="27"/>
      <c r="G34" s="27"/>
      <c r="H34" s="27"/>
      <c r="I34" s="27"/>
      <c r="J34" s="27"/>
      <c r="K34" s="27"/>
      <c r="L34" s="28"/>
    </row>
    <row r="35" spans="2:12" s="32" customFormat="1" ht="3" customHeight="1" x14ac:dyDescent="0.2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1"/>
    </row>
    <row r="36" spans="2:12" s="6" customFormat="1" x14ac:dyDescent="0.2">
      <c r="B36" s="18" t="s">
        <v>37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2:12" s="6" customFormat="1" x14ac:dyDescent="0.2">
      <c r="B37" s="18" t="s">
        <v>7</v>
      </c>
      <c r="C37" s="19">
        <f t="shared" ref="C37:I37" si="4">+C38+C39</f>
        <v>43017.282063507497</v>
      </c>
      <c r="D37" s="19">
        <f t="shared" si="4"/>
        <v>51159.375648834495</v>
      </c>
      <c r="E37" s="19">
        <f t="shared" si="4"/>
        <v>58147.967712590005</v>
      </c>
      <c r="F37" s="19">
        <f t="shared" si="4"/>
        <v>65923.025800160001</v>
      </c>
      <c r="G37" s="19">
        <f t="shared" si="4"/>
        <v>70680.230347829987</v>
      </c>
      <c r="H37" s="19">
        <f t="shared" si="4"/>
        <v>70354.952217690006</v>
      </c>
      <c r="I37" s="19">
        <f t="shared" si="4"/>
        <v>73839.557467050006</v>
      </c>
      <c r="J37" s="19">
        <f>+J38+J39</f>
        <v>75664.632245179993</v>
      </c>
      <c r="K37" s="19">
        <f>+K38+K39</f>
        <v>73284.500261420006</v>
      </c>
      <c r="L37" s="19">
        <f>+L38+L39</f>
        <v>82367.52973206999</v>
      </c>
    </row>
    <row r="38" spans="2:12" s="2" customFormat="1" x14ac:dyDescent="0.2">
      <c r="B38" s="20" t="s">
        <v>8</v>
      </c>
      <c r="C38" s="21">
        <v>26156.721036219998</v>
      </c>
      <c r="D38" s="21">
        <v>29718.886687499999</v>
      </c>
      <c r="E38" s="21">
        <v>33343.144102049999</v>
      </c>
      <c r="F38" s="21">
        <v>36899.588181949999</v>
      </c>
      <c r="G38" s="21">
        <v>37435.604478590001</v>
      </c>
      <c r="H38" s="21">
        <v>37273.781619640002</v>
      </c>
      <c r="I38" s="21">
        <v>40638.04045095</v>
      </c>
      <c r="J38" s="21">
        <v>42321.51212367</v>
      </c>
      <c r="K38" s="21">
        <v>41978.961420510001</v>
      </c>
      <c r="L38" s="21">
        <v>47071.001331519998</v>
      </c>
    </row>
    <row r="39" spans="2:12" s="2" customFormat="1" x14ac:dyDescent="0.2">
      <c r="B39" s="20" t="s">
        <v>18</v>
      </c>
      <c r="C39" s="21">
        <f t="shared" ref="C39:I39" si="5">SUM(C40:C43)</f>
        <v>16860.561027287498</v>
      </c>
      <c r="D39" s="21">
        <f t="shared" si="5"/>
        <v>21440.488961334497</v>
      </c>
      <c r="E39" s="21">
        <f t="shared" si="5"/>
        <v>24804.823610540003</v>
      </c>
      <c r="F39" s="21">
        <f t="shared" si="5"/>
        <v>29023.437618209999</v>
      </c>
      <c r="G39" s="21">
        <f t="shared" si="5"/>
        <v>33244.625869239993</v>
      </c>
      <c r="H39" s="21">
        <f t="shared" si="5"/>
        <v>33081.170598049997</v>
      </c>
      <c r="I39" s="21">
        <f t="shared" si="5"/>
        <v>33201.517016099999</v>
      </c>
      <c r="J39" s="21">
        <f>SUM(J40:J43)</f>
        <v>33343.120121510001</v>
      </c>
      <c r="K39" s="21">
        <f>SUM(K40:K43)</f>
        <v>31305.538840910001</v>
      </c>
      <c r="L39" s="21">
        <f>SUM(L40:L43)</f>
        <v>35296.528400549993</v>
      </c>
    </row>
    <row r="40" spans="2:12" s="2" customFormat="1" x14ac:dyDescent="0.2">
      <c r="B40" s="20" t="s">
        <v>9</v>
      </c>
      <c r="C40" s="21">
        <v>11145.8224788425</v>
      </c>
      <c r="D40" s="21">
        <v>14782.2060464603</v>
      </c>
      <c r="E40" s="21">
        <v>17406.162680770001</v>
      </c>
      <c r="F40" s="21">
        <v>21275.663936239998</v>
      </c>
      <c r="G40" s="21">
        <v>24634.21796659</v>
      </c>
      <c r="H40" s="21">
        <v>25791.466998299999</v>
      </c>
      <c r="I40" s="21">
        <v>26073.631039020001</v>
      </c>
      <c r="J40" s="21">
        <v>26387.082370079999</v>
      </c>
      <c r="K40" s="21">
        <v>24121.611231070001</v>
      </c>
      <c r="L40" s="21">
        <v>27319.779587829998</v>
      </c>
    </row>
    <row r="41" spans="2:12" s="2" customFormat="1" x14ac:dyDescent="0.2">
      <c r="B41" s="20" t="s">
        <v>10</v>
      </c>
      <c r="C41" s="21">
        <v>5711.5294719450003</v>
      </c>
      <c r="D41" s="21">
        <v>6657.8259200842003</v>
      </c>
      <c r="E41" s="21">
        <v>7397.5778682800001</v>
      </c>
      <c r="F41" s="21">
        <v>7747.4794844600001</v>
      </c>
      <c r="G41" s="21">
        <v>8610.0982820999998</v>
      </c>
      <c r="H41" s="21">
        <v>7289.0454442099999</v>
      </c>
      <c r="I41" s="21">
        <v>7127.6846220099997</v>
      </c>
      <c r="J41" s="21">
        <v>6955.8338651000004</v>
      </c>
      <c r="K41" s="21">
        <v>7183.7086423399996</v>
      </c>
      <c r="L41" s="21">
        <v>7976.7095418299996</v>
      </c>
    </row>
    <row r="42" spans="2:12" s="2" customFormat="1" x14ac:dyDescent="0.2">
      <c r="B42" s="20" t="s">
        <v>11</v>
      </c>
      <c r="C42" s="21">
        <v>0.30621055000000003</v>
      </c>
      <c r="D42" s="21">
        <v>0.14069822000000001</v>
      </c>
      <c r="E42" s="21">
        <v>0.18660693</v>
      </c>
      <c r="F42" s="21">
        <v>0.12698999999999999</v>
      </c>
      <c r="G42" s="21">
        <v>6.9153279999999998E-2</v>
      </c>
      <c r="H42" s="21">
        <v>6.5739590000000001E-2</v>
      </c>
      <c r="I42" s="21">
        <v>3.9149049999999998E-2</v>
      </c>
      <c r="J42" s="21">
        <v>3.9149059999999999E-2</v>
      </c>
      <c r="K42" s="21">
        <v>3.6693110000000001E-2</v>
      </c>
      <c r="L42" s="21">
        <v>3.6693110000000001E-2</v>
      </c>
    </row>
    <row r="43" spans="2:12" s="2" customFormat="1" x14ac:dyDescent="0.2">
      <c r="B43" s="20" t="s">
        <v>15</v>
      </c>
      <c r="C43" s="21">
        <v>2.9028659499999998</v>
      </c>
      <c r="D43" s="21">
        <v>0.31629657</v>
      </c>
      <c r="E43" s="21">
        <v>0.89645456000000001</v>
      </c>
      <c r="F43" s="21">
        <v>0.16720751</v>
      </c>
      <c r="G43" s="21">
        <v>0.24046727000000001</v>
      </c>
      <c r="H43" s="21">
        <v>0.59241595000000002</v>
      </c>
      <c r="I43" s="21">
        <v>0.16220602000000001</v>
      </c>
      <c r="J43" s="21">
        <v>0.16473726999999999</v>
      </c>
      <c r="K43" s="21">
        <v>0.18227439000000001</v>
      </c>
      <c r="L43" s="21">
        <v>2.57778E-3</v>
      </c>
    </row>
    <row r="44" spans="2:12" s="6" customFormat="1" x14ac:dyDescent="0.2">
      <c r="B44" s="18" t="s">
        <v>12</v>
      </c>
      <c r="C44" s="19">
        <f t="shared" ref="C44:I44" si="6">+C45+C50+C55</f>
        <v>44000.830704214102</v>
      </c>
      <c r="D44" s="19">
        <f t="shared" si="6"/>
        <v>52550.801198052744</v>
      </c>
      <c r="E44" s="19">
        <f t="shared" si="6"/>
        <v>63961.267361079997</v>
      </c>
      <c r="F44" s="19">
        <f t="shared" si="6"/>
        <v>86768.587875889993</v>
      </c>
      <c r="G44" s="19">
        <f t="shared" si="6"/>
        <v>107613.40158716001</v>
      </c>
      <c r="H44" s="19">
        <f t="shared" si="6"/>
        <v>113004.03885251</v>
      </c>
      <c r="I44" s="19">
        <f t="shared" si="6"/>
        <v>128434.00444731001</v>
      </c>
      <c r="J44" s="19">
        <f>+J45+J50+J55</f>
        <v>138052.69225703998</v>
      </c>
      <c r="K44" s="19">
        <f>+K45+K50+K55</f>
        <v>140114.05251247998</v>
      </c>
      <c r="L44" s="19">
        <f>+L45+L50+L55</f>
        <v>155767.76746142999</v>
      </c>
    </row>
    <row r="45" spans="2:12" s="2" customFormat="1" x14ac:dyDescent="0.2">
      <c r="B45" s="20" t="s">
        <v>13</v>
      </c>
      <c r="C45" s="21">
        <f t="shared" ref="C45:I45" si="7">SUM(C46:C49)</f>
        <v>21507.281129050003</v>
      </c>
      <c r="D45" s="21">
        <f t="shared" si="7"/>
        <v>25090.566026070766</v>
      </c>
      <c r="E45" s="21">
        <f t="shared" si="7"/>
        <v>30886.09613754</v>
      </c>
      <c r="F45" s="21">
        <f t="shared" si="7"/>
        <v>40001.592636809997</v>
      </c>
      <c r="G45" s="21">
        <f t="shared" si="7"/>
        <v>51701.830457789998</v>
      </c>
      <c r="H45" s="21">
        <f t="shared" si="7"/>
        <v>47478.109395319996</v>
      </c>
      <c r="I45" s="21">
        <f t="shared" si="7"/>
        <v>51690.400193330002</v>
      </c>
      <c r="J45" s="21">
        <f>SUM(J46:J49)</f>
        <v>55218.133107840004</v>
      </c>
      <c r="K45" s="21">
        <f>SUM(K46:K49)</f>
        <v>50102.68665643</v>
      </c>
      <c r="L45" s="21">
        <f>SUM(L46:L49)</f>
        <v>58235.892896229998</v>
      </c>
    </row>
    <row r="46" spans="2:12" s="2" customFormat="1" x14ac:dyDescent="0.2">
      <c r="B46" s="20" t="s">
        <v>9</v>
      </c>
      <c r="C46" s="21">
        <v>13910.7884066025</v>
      </c>
      <c r="D46" s="21">
        <v>17461.211554905502</v>
      </c>
      <c r="E46" s="21">
        <v>22536.506453800001</v>
      </c>
      <c r="F46" s="21">
        <v>30781.999704319998</v>
      </c>
      <c r="G46" s="21">
        <v>41722.853355660001</v>
      </c>
      <c r="H46" s="21">
        <v>36747.633642200002</v>
      </c>
      <c r="I46" s="21">
        <v>41206.472328110001</v>
      </c>
      <c r="J46" s="21">
        <v>45095.220459750002</v>
      </c>
      <c r="K46" s="21">
        <v>39268.22135611</v>
      </c>
      <c r="L46" s="21">
        <v>46380.553466609999</v>
      </c>
    </row>
    <row r="47" spans="2:12" s="2" customFormat="1" x14ac:dyDescent="0.2">
      <c r="B47" s="20" t="s">
        <v>10</v>
      </c>
      <c r="C47" s="21">
        <v>7565.2999613575003</v>
      </c>
      <c r="D47" s="21">
        <v>7620.70339234526</v>
      </c>
      <c r="E47" s="21">
        <v>8341.3623910299993</v>
      </c>
      <c r="F47" s="21">
        <v>9209.1396770200008</v>
      </c>
      <c r="G47" s="21">
        <v>9966.9724377399998</v>
      </c>
      <c r="H47" s="21">
        <v>10724.603942580001</v>
      </c>
      <c r="I47" s="21">
        <v>10473.91149384</v>
      </c>
      <c r="J47" s="21">
        <v>10117.616074559999</v>
      </c>
      <c r="K47" s="21">
        <v>10831.011924500001</v>
      </c>
      <c r="L47" s="21">
        <v>11852.51305938</v>
      </c>
    </row>
    <row r="48" spans="2:12" s="2" customFormat="1" x14ac:dyDescent="0.2">
      <c r="B48" s="20" t="s">
        <v>11</v>
      </c>
      <c r="C48" s="21">
        <v>2.0765499999999999E-3</v>
      </c>
      <c r="D48" s="21">
        <v>2.0765499999999999E-3</v>
      </c>
      <c r="E48" s="21">
        <v>0</v>
      </c>
      <c r="F48" s="21">
        <v>0</v>
      </c>
      <c r="G48" s="21"/>
      <c r="H48" s="21">
        <v>0</v>
      </c>
      <c r="I48" s="21">
        <v>0</v>
      </c>
      <c r="J48" s="21">
        <v>0</v>
      </c>
      <c r="K48" s="21">
        <v>0</v>
      </c>
      <c r="L48" s="21">
        <v>0</v>
      </c>
    </row>
    <row r="49" spans="2:12" s="2" customFormat="1" x14ac:dyDescent="0.2">
      <c r="B49" s="20" t="s">
        <v>15</v>
      </c>
      <c r="C49" s="21">
        <v>31.190684539999999</v>
      </c>
      <c r="D49" s="21">
        <v>8.6490022700000004</v>
      </c>
      <c r="E49" s="21">
        <v>8.2272927100000004</v>
      </c>
      <c r="F49" s="21">
        <v>10.45325547</v>
      </c>
      <c r="G49" s="21">
        <v>12.00466439</v>
      </c>
      <c r="H49" s="21">
        <v>5.8718105400000002</v>
      </c>
      <c r="I49" s="21">
        <v>10.016371380000001</v>
      </c>
      <c r="J49" s="21">
        <v>5.2965735299999999</v>
      </c>
      <c r="K49" s="21">
        <v>3.4533758200000002</v>
      </c>
      <c r="L49" s="21">
        <v>2.8263702400000001</v>
      </c>
    </row>
    <row r="50" spans="2:12" s="2" customFormat="1" x14ac:dyDescent="0.2">
      <c r="B50" s="20" t="s">
        <v>14</v>
      </c>
      <c r="C50" s="21">
        <f t="shared" ref="C50:I50" si="8">SUM(C51:C54)</f>
        <v>21222.748304147502</v>
      </c>
      <c r="D50" s="21">
        <f t="shared" si="8"/>
        <v>25706.48560722854</v>
      </c>
      <c r="E50" s="21">
        <f t="shared" si="8"/>
        <v>30393.6901435</v>
      </c>
      <c r="F50" s="21">
        <f t="shared" si="8"/>
        <v>43432.389487870001</v>
      </c>
      <c r="G50" s="21">
        <f t="shared" si="8"/>
        <v>51376.017805620002</v>
      </c>
      <c r="H50" s="21">
        <f t="shared" si="8"/>
        <v>59897.055591509998</v>
      </c>
      <c r="I50" s="21">
        <f t="shared" si="8"/>
        <v>70982.809011850011</v>
      </c>
      <c r="J50" s="21">
        <f>SUM(J51:J54)</f>
        <v>77376.999728989991</v>
      </c>
      <c r="K50" s="21">
        <f>SUM(K51:K54)</f>
        <v>84564.822130559987</v>
      </c>
      <c r="L50" s="21">
        <f>SUM(L51:L54)</f>
        <v>90943.000473699998</v>
      </c>
    </row>
    <row r="51" spans="2:12" s="2" customFormat="1" x14ac:dyDescent="0.2">
      <c r="B51" s="20" t="s">
        <v>9</v>
      </c>
      <c r="C51" s="21">
        <v>13385.5824968</v>
      </c>
      <c r="D51" s="21">
        <v>20529.725093180001</v>
      </c>
      <c r="E51" s="21">
        <v>26975.309936109999</v>
      </c>
      <c r="F51" s="21">
        <v>40214.053437399998</v>
      </c>
      <c r="G51" s="21">
        <v>48319.270156569997</v>
      </c>
      <c r="H51" s="21">
        <v>57240.768351799998</v>
      </c>
      <c r="I51" s="21">
        <v>68311.764766959997</v>
      </c>
      <c r="J51" s="21">
        <v>74933.657716009999</v>
      </c>
      <c r="K51" s="21">
        <v>80938.917471199995</v>
      </c>
      <c r="L51" s="21">
        <v>86552.772468249997</v>
      </c>
    </row>
    <row r="52" spans="2:12" s="2" customFormat="1" x14ac:dyDescent="0.2">
      <c r="B52" s="20" t="s">
        <v>10</v>
      </c>
      <c r="C52" s="21">
        <v>7430.6631772274995</v>
      </c>
      <c r="D52" s="21">
        <v>5169.8223453585397</v>
      </c>
      <c r="E52" s="21">
        <v>3412.1614070099999</v>
      </c>
      <c r="F52" s="21">
        <v>3213.2802964299999</v>
      </c>
      <c r="G52" s="21">
        <v>3053.7680195900002</v>
      </c>
      <c r="H52" s="21">
        <v>2653.73906601</v>
      </c>
      <c r="I52" s="21">
        <v>2667.9695512399999</v>
      </c>
      <c r="J52" s="21">
        <v>2440.9836610399998</v>
      </c>
      <c r="K52" s="21">
        <v>3625.243242</v>
      </c>
      <c r="L52" s="21">
        <v>4364.1062269699996</v>
      </c>
    </row>
    <row r="53" spans="2:12" s="2" customFormat="1" x14ac:dyDescent="0.2">
      <c r="B53" s="20" t="s">
        <v>11</v>
      </c>
      <c r="C53" s="21">
        <v>1.072939E-2</v>
      </c>
      <c r="D53" s="21">
        <v>1.0740889999999999E-2</v>
      </c>
      <c r="E53" s="21">
        <v>9.4364099999999992E-3</v>
      </c>
      <c r="F53" s="21">
        <v>9.4455400000000005E-3</v>
      </c>
      <c r="G53" s="21">
        <v>3.7823800000000001E-3</v>
      </c>
      <c r="H53" s="21">
        <v>9.5163699999999997E-3</v>
      </c>
      <c r="I53" s="21">
        <v>0</v>
      </c>
      <c r="J53" s="21">
        <v>0</v>
      </c>
      <c r="K53" s="21">
        <v>0</v>
      </c>
      <c r="L53" s="21">
        <v>0</v>
      </c>
    </row>
    <row r="54" spans="2:12" s="2" customFormat="1" x14ac:dyDescent="0.2">
      <c r="B54" s="20" t="s">
        <v>15</v>
      </c>
      <c r="C54" s="21">
        <v>406.49190073</v>
      </c>
      <c r="D54" s="21">
        <v>6.9274278000000002</v>
      </c>
      <c r="E54" s="21">
        <v>6.2093639700000001</v>
      </c>
      <c r="F54" s="21">
        <v>5.0463085000000003</v>
      </c>
      <c r="G54" s="21">
        <v>2.9758470799999999</v>
      </c>
      <c r="H54" s="21">
        <v>2.5386573299999999</v>
      </c>
      <c r="I54" s="21">
        <v>3.0746936499999999</v>
      </c>
      <c r="J54" s="21">
        <v>2.3583519399999999</v>
      </c>
      <c r="K54" s="21">
        <v>0.66141735999999995</v>
      </c>
      <c r="L54" s="21">
        <v>26.12177848</v>
      </c>
    </row>
    <row r="55" spans="2:12" s="2" customFormat="1" ht="14.25" x14ac:dyDescent="0.2">
      <c r="B55" s="20" t="s">
        <v>61</v>
      </c>
      <c r="C55" s="21">
        <f t="shared" ref="C55:I55" si="9">SUM(C56:C59)</f>
        <v>1270.8012710166001</v>
      </c>
      <c r="D55" s="21">
        <f t="shared" si="9"/>
        <v>1753.7495647534399</v>
      </c>
      <c r="E55" s="21">
        <f t="shared" si="9"/>
        <v>2681.4810800400001</v>
      </c>
      <c r="F55" s="21">
        <f t="shared" si="9"/>
        <v>3334.6057512099997</v>
      </c>
      <c r="G55" s="21">
        <f t="shared" si="9"/>
        <v>4535.5533237499994</v>
      </c>
      <c r="H55" s="21">
        <f t="shared" si="9"/>
        <v>5628.8738656800006</v>
      </c>
      <c r="I55" s="21">
        <f t="shared" si="9"/>
        <v>5760.7952421299997</v>
      </c>
      <c r="J55" s="21">
        <f>SUM(J56:J59)</f>
        <v>5457.5594202100001</v>
      </c>
      <c r="K55" s="21">
        <f>SUM(K56:K59)</f>
        <v>5446.5437254900007</v>
      </c>
      <c r="L55" s="21">
        <f>SUM(L56:L59)</f>
        <v>6588.8740915000008</v>
      </c>
    </row>
    <row r="56" spans="2:12" s="2" customFormat="1" x14ac:dyDescent="0.2">
      <c r="B56" s="20" t="s">
        <v>9</v>
      </c>
      <c r="C56" s="21">
        <v>749.99667697250004</v>
      </c>
      <c r="D56" s="21">
        <v>1282.3012012915401</v>
      </c>
      <c r="E56" s="21">
        <v>1950.4293327099999</v>
      </c>
      <c r="F56" s="21">
        <v>2352.9548375999998</v>
      </c>
      <c r="G56" s="21">
        <v>3568.92108719</v>
      </c>
      <c r="H56" s="21">
        <v>4583.6258745900004</v>
      </c>
      <c r="I56" s="21">
        <v>4573.4876600899997</v>
      </c>
      <c r="J56" s="21">
        <v>4484.23912432</v>
      </c>
      <c r="K56" s="21">
        <v>4280.9194334900003</v>
      </c>
      <c r="L56" s="21">
        <v>5057.5392548099999</v>
      </c>
    </row>
    <row r="57" spans="2:12" s="2" customFormat="1" x14ac:dyDescent="0.2">
      <c r="B57" s="20" t="s">
        <v>10</v>
      </c>
      <c r="C57" s="21">
        <v>520.54558993410001</v>
      </c>
      <c r="D57" s="21">
        <v>471.44662107046003</v>
      </c>
      <c r="E57" s="21">
        <v>731.05169134000005</v>
      </c>
      <c r="F57" s="21">
        <v>981.65085427999998</v>
      </c>
      <c r="G57" s="21">
        <v>966.63217470999996</v>
      </c>
      <c r="H57" s="21">
        <v>1045.2113079799999</v>
      </c>
      <c r="I57" s="21">
        <v>1187.2177994599999</v>
      </c>
      <c r="J57" s="21">
        <v>973.23301839999999</v>
      </c>
      <c r="K57" s="21">
        <v>1165.5749703900001</v>
      </c>
      <c r="L57" s="21">
        <v>1531.1881626100001</v>
      </c>
    </row>
    <row r="58" spans="2:12" s="2" customFormat="1" x14ac:dyDescent="0.2">
      <c r="B58" s="20" t="s">
        <v>11</v>
      </c>
      <c r="C58" s="21">
        <v>0.21116267999999999</v>
      </c>
      <c r="D58" s="21">
        <v>1.68930144E-3</v>
      </c>
      <c r="E58" s="21">
        <v>0</v>
      </c>
      <c r="F58" s="21">
        <v>0</v>
      </c>
      <c r="G58" s="21"/>
      <c r="H58" s="21">
        <v>3.661909E-2</v>
      </c>
      <c r="I58" s="21">
        <v>8.9716660000000004E-2</v>
      </c>
      <c r="J58" s="21">
        <v>8.249397E-2</v>
      </c>
      <c r="K58" s="21">
        <v>4.4452249999999999E-2</v>
      </c>
      <c r="L58" s="21">
        <v>4.4452249999999999E-2</v>
      </c>
    </row>
    <row r="59" spans="2:12" s="2" customFormat="1" ht="14.25" x14ac:dyDescent="0.2">
      <c r="B59" s="20" t="s">
        <v>43</v>
      </c>
      <c r="C59" s="21">
        <v>4.7841430000000004E-2</v>
      </c>
      <c r="D59" s="21">
        <v>5.3090000000000002E-5</v>
      </c>
      <c r="E59" s="21">
        <v>5.5989999999999998E-5</v>
      </c>
      <c r="F59" s="21">
        <v>5.9330000000000003E-5</v>
      </c>
      <c r="G59" s="21">
        <v>6.1849999999999999E-5</v>
      </c>
      <c r="H59" s="21">
        <v>6.402E-5</v>
      </c>
      <c r="I59" s="21">
        <v>6.5920000000000006E-5</v>
      </c>
      <c r="J59" s="21">
        <v>4.7835200000000003E-3</v>
      </c>
      <c r="K59" s="21">
        <v>4.8693599999999997E-3</v>
      </c>
      <c r="L59" s="21">
        <v>0.10222183</v>
      </c>
    </row>
    <row r="60" spans="2:12" s="2" customFormat="1" x14ac:dyDescent="0.2">
      <c r="B60" s="20" t="s">
        <v>29</v>
      </c>
      <c r="C60" s="21">
        <f t="shared" ref="C60:I60" si="10">SUM(C61:C64)</f>
        <v>37025.270054396533</v>
      </c>
      <c r="D60" s="21">
        <f t="shared" si="10"/>
        <v>48122.887798773547</v>
      </c>
      <c r="E60" s="21">
        <f t="shared" si="10"/>
        <v>57022.839800428912</v>
      </c>
      <c r="F60" s="21">
        <f t="shared" si="10"/>
        <v>56559.804621235831</v>
      </c>
      <c r="G60" s="21">
        <f t="shared" si="10"/>
        <v>48285.584129904542</v>
      </c>
      <c r="H60" s="21">
        <f t="shared" si="10"/>
        <v>45205.351389701318</v>
      </c>
      <c r="I60" s="21">
        <f t="shared" si="10"/>
        <v>44731.270006504048</v>
      </c>
      <c r="J60" s="21">
        <f>SUM(J61:J64)</f>
        <v>38075.036525944437</v>
      </c>
      <c r="K60" s="21">
        <f>SUM(K61:K64)</f>
        <v>34949.052117532694</v>
      </c>
      <c r="L60" s="21">
        <f>SUM(L61:L64)</f>
        <v>33857.158780998769</v>
      </c>
    </row>
    <row r="61" spans="2:12" s="2" customFormat="1" x14ac:dyDescent="0.2">
      <c r="B61" s="20" t="s">
        <v>9</v>
      </c>
      <c r="C61" s="21">
        <v>29086.94255494</v>
      </c>
      <c r="D61" s="21">
        <v>30287.479636979999</v>
      </c>
      <c r="E61" s="21">
        <v>36042.18778357</v>
      </c>
      <c r="F61" s="21">
        <v>35568.164055939997</v>
      </c>
      <c r="G61" s="21">
        <v>28003.53866324</v>
      </c>
      <c r="H61" s="21">
        <v>27510.72162144</v>
      </c>
      <c r="I61" s="21">
        <v>26225.171261759999</v>
      </c>
      <c r="J61" s="21">
        <v>26647.816432169999</v>
      </c>
      <c r="K61" s="21">
        <v>24818.549391150002</v>
      </c>
      <c r="L61" s="21">
        <v>26632.63824602</v>
      </c>
    </row>
    <row r="62" spans="2:12" s="2" customFormat="1" x14ac:dyDescent="0.2">
      <c r="B62" s="20" t="s">
        <v>10</v>
      </c>
      <c r="C62" s="21">
        <v>5498.1654363871703</v>
      </c>
      <c r="D62" s="21">
        <v>15306.4155407256</v>
      </c>
      <c r="E62" s="21">
        <v>17979.918728832301</v>
      </c>
      <c r="F62" s="21">
        <v>17477.0943715916</v>
      </c>
      <c r="G62" s="21">
        <v>16269.840779706399</v>
      </c>
      <c r="H62" s="21">
        <v>13194.398189474599</v>
      </c>
      <c r="I62" s="21">
        <v>13566.510023938599</v>
      </c>
      <c r="J62" s="21">
        <v>9917.6534563128007</v>
      </c>
      <c r="K62" s="21">
        <v>10018.36851341</v>
      </c>
      <c r="L62" s="21">
        <v>6918.2214336362003</v>
      </c>
    </row>
    <row r="63" spans="2:12" s="2" customFormat="1" x14ac:dyDescent="0.2">
      <c r="B63" s="20" t="s">
        <v>11</v>
      </c>
      <c r="C63" s="21">
        <v>93.3356642456</v>
      </c>
      <c r="D63" s="21">
        <v>72.690197276199996</v>
      </c>
      <c r="E63" s="21">
        <v>69.162420118399993</v>
      </c>
      <c r="F63" s="21">
        <v>59.6052419508</v>
      </c>
      <c r="G63" s="21">
        <v>56.823494663600002</v>
      </c>
      <c r="H63" s="21">
        <v>48.3580540086</v>
      </c>
      <c r="I63" s="21">
        <v>18.459928318999999</v>
      </c>
      <c r="J63" s="21">
        <v>16.807975217599999</v>
      </c>
      <c r="K63" s="21">
        <v>16.708166264999999</v>
      </c>
      <c r="L63" s="21">
        <v>16.708166264999999</v>
      </c>
    </row>
    <row r="64" spans="2:12" s="2" customFormat="1" x14ac:dyDescent="0.2">
      <c r="B64" s="20" t="s">
        <v>15</v>
      </c>
      <c r="C64" s="21">
        <v>2346.82639882377</v>
      </c>
      <c r="D64" s="21">
        <v>2456.3024237917498</v>
      </c>
      <c r="E64" s="21">
        <v>2931.5708679082099</v>
      </c>
      <c r="F64" s="21">
        <v>3454.94095175344</v>
      </c>
      <c r="G64" s="21">
        <v>3955.3811922945401</v>
      </c>
      <c r="H64" s="21">
        <v>4451.8735247781196</v>
      </c>
      <c r="I64" s="21">
        <v>4921.12879248645</v>
      </c>
      <c r="J64" s="21">
        <v>1492.7586622440399</v>
      </c>
      <c r="K64" s="21">
        <v>95.426046707692805</v>
      </c>
      <c r="L64" s="21">
        <v>289.590935077567</v>
      </c>
    </row>
    <row r="65" spans="2:12" s="2" customFormat="1" x14ac:dyDescent="0.2">
      <c r="B65" s="18" t="s">
        <v>28</v>
      </c>
      <c r="C65" s="19">
        <v>400.13736597960002</v>
      </c>
      <c r="D65" s="19">
        <v>278.29316972779998</v>
      </c>
      <c r="E65" s="19">
        <v>228.33509923439999</v>
      </c>
      <c r="F65" s="19">
        <v>177.33645364899999</v>
      </c>
      <c r="G65" s="19">
        <v>123.79526753259999</v>
      </c>
      <c r="H65" s="19">
        <v>70.755821133599994</v>
      </c>
      <c r="I65" s="19">
        <v>83.007550186800003</v>
      </c>
      <c r="J65" s="19">
        <v>20.207092230200001</v>
      </c>
      <c r="K65" s="19">
        <v>7.4932351097999996</v>
      </c>
      <c r="L65" s="19">
        <v>15.7864278156</v>
      </c>
    </row>
    <row r="66" spans="2:12" s="2" customFormat="1" x14ac:dyDescent="0.2">
      <c r="B66" s="18" t="s">
        <v>38</v>
      </c>
      <c r="C66" s="19">
        <v>3225.0128798103201</v>
      </c>
      <c r="D66" s="19">
        <v>3081.9444684107598</v>
      </c>
      <c r="E66" s="19">
        <v>3046.0344647092902</v>
      </c>
      <c r="F66" s="19">
        <v>3089.52815313571</v>
      </c>
      <c r="G66" s="19">
        <v>3381.8182888255101</v>
      </c>
      <c r="H66" s="19">
        <v>3252.37962797096</v>
      </c>
      <c r="I66" s="19">
        <v>3135.3520577183999</v>
      </c>
      <c r="J66" s="19">
        <v>2981.7397844157999</v>
      </c>
      <c r="K66" s="19">
        <v>2876.3106949592002</v>
      </c>
      <c r="L66" s="19">
        <v>2669.9146790057998</v>
      </c>
    </row>
    <row r="67" spans="2:12" s="2" customFormat="1" x14ac:dyDescent="0.2">
      <c r="B67" s="18" t="s">
        <v>30</v>
      </c>
      <c r="C67" s="19">
        <v>11062.796238450899</v>
      </c>
      <c r="D67" s="19">
        <v>11670.7663405318</v>
      </c>
      <c r="E67" s="19">
        <v>16826.47915386</v>
      </c>
      <c r="F67" s="19">
        <v>22302.008402275002</v>
      </c>
      <c r="G67" s="19">
        <v>15226.16995003</v>
      </c>
      <c r="H67" s="19">
        <v>18862.1493969402</v>
      </c>
      <c r="I67" s="19">
        <v>23305.879028376799</v>
      </c>
      <c r="J67" s="19">
        <v>24997.888340916601</v>
      </c>
      <c r="K67" s="19">
        <v>28108.274964571501</v>
      </c>
      <c r="L67" s="19">
        <v>35140.658164854598</v>
      </c>
    </row>
    <row r="68" spans="2:12" s="2" customFormat="1" x14ac:dyDescent="0.2">
      <c r="B68" s="24" t="s">
        <v>31</v>
      </c>
      <c r="C68" s="25">
        <v>15054.612668989401</v>
      </c>
      <c r="D68" s="25">
        <v>18464.1693819008</v>
      </c>
      <c r="E68" s="25">
        <v>11527.9178427058</v>
      </c>
      <c r="F68" s="25">
        <v>12417.8917845996</v>
      </c>
      <c r="G68" s="25">
        <v>14187.3827769298</v>
      </c>
      <c r="H68" s="25">
        <v>17666.589845271599</v>
      </c>
      <c r="I68" s="25">
        <v>18807.7343235558</v>
      </c>
      <c r="J68" s="25">
        <v>21497.558379234601</v>
      </c>
      <c r="K68" s="25">
        <v>24457.4580351193</v>
      </c>
      <c r="L68" s="25">
        <v>26260.1882606033</v>
      </c>
    </row>
    <row r="69" spans="2:12" s="2" customFormat="1" x14ac:dyDescent="0.2">
      <c r="B69" s="33" t="s">
        <v>55</v>
      </c>
    </row>
    <row r="70" spans="2:12" s="2" customFormat="1" x14ac:dyDescent="0.2">
      <c r="B70" s="33" t="s">
        <v>56</v>
      </c>
    </row>
    <row r="71" spans="2:12" s="2" customFormat="1" hidden="1" x14ac:dyDescent="0.2">
      <c r="B71" s="34" t="s">
        <v>32</v>
      </c>
    </row>
    <row r="72" spans="2:12" s="2" customFormat="1" x14ac:dyDescent="0.2">
      <c r="B72" s="35" t="s">
        <v>57</v>
      </c>
    </row>
    <row r="73" spans="2:12" s="2" customFormat="1" x14ac:dyDescent="0.2">
      <c r="B73" s="35" t="s">
        <v>58</v>
      </c>
    </row>
    <row r="74" spans="2:12" s="2" customFormat="1" x14ac:dyDescent="0.2">
      <c r="B74" s="36" t="s">
        <v>33</v>
      </c>
    </row>
    <row r="75" spans="2:12" s="2" customFormat="1" x14ac:dyDescent="0.2">
      <c r="B75" s="36" t="s">
        <v>19</v>
      </c>
    </row>
    <row r="76" spans="2:12" s="2" customFormat="1" x14ac:dyDescent="0.2">
      <c r="B76" s="36" t="s">
        <v>20</v>
      </c>
    </row>
    <row r="77" spans="2:12" s="2" customFormat="1" x14ac:dyDescent="0.2">
      <c r="B77" s="36" t="s">
        <v>21</v>
      </c>
    </row>
    <row r="78" spans="2:12" s="2" customFormat="1" x14ac:dyDescent="0.2">
      <c r="B78" s="36" t="s">
        <v>22</v>
      </c>
    </row>
    <row r="79" spans="2:12" s="2" customFormat="1" x14ac:dyDescent="0.2">
      <c r="B79" s="36" t="s">
        <v>54</v>
      </c>
    </row>
    <row r="80" spans="2:12" s="2" customFormat="1" x14ac:dyDescent="0.2">
      <c r="B80" s="35" t="s">
        <v>59</v>
      </c>
    </row>
    <row r="81" spans="2:2" ht="14.25" hidden="1" x14ac:dyDescent="0.2">
      <c r="B81" s="9" t="s">
        <v>39</v>
      </c>
    </row>
    <row r="83" spans="2:2" ht="15" customHeight="1" x14ac:dyDescent="0.2">
      <c r="B83" s="7"/>
    </row>
    <row r="84" spans="2:2" ht="13.5" x14ac:dyDescent="0.2">
      <c r="B84" s="7"/>
    </row>
    <row r="85" spans="2:2" x14ac:dyDescent="0.2">
      <c r="B85" s="8"/>
    </row>
    <row r="86" spans="2:2" x14ac:dyDescent="0.2">
      <c r="B86" s="8"/>
    </row>
    <row r="87" spans="2:2" x14ac:dyDescent="0.2">
      <c r="B87" s="8"/>
    </row>
    <row r="88" spans="2:2" x14ac:dyDescent="0.2">
      <c r="B88" s="8"/>
    </row>
    <row r="89" spans="2:2" x14ac:dyDescent="0.2">
      <c r="B89" s="8"/>
    </row>
    <row r="90" spans="2:2" x14ac:dyDescent="0.2">
      <c r="B90" s="8"/>
    </row>
    <row r="91" spans="2:2" ht="14.25" x14ac:dyDescent="0.2">
      <c r="B91" s="9"/>
    </row>
    <row r="92" spans="2:2" ht="14.25" x14ac:dyDescent="0.2">
      <c r="B92" s="9"/>
    </row>
    <row r="93" spans="2:2" ht="14.25" x14ac:dyDescent="0.2">
      <c r="B93" s="9"/>
    </row>
    <row r="94" spans="2:2" x14ac:dyDescent="0.2">
      <c r="B94" s="10"/>
    </row>
  </sheetData>
  <phoneticPr fontId="0" type="noConversion"/>
  <pageMargins left="0.75" right="0.75" top="1" bottom="1" header="0" footer="0"/>
  <pageSetup paperSize="9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70202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Max A. Bairon Beltran</cp:lastModifiedBy>
  <dcterms:created xsi:type="dcterms:W3CDTF">2004-05-13T18:35:07Z</dcterms:created>
  <dcterms:modified xsi:type="dcterms:W3CDTF">2021-08-17T17:24:28Z</dcterms:modified>
</cp:coreProperties>
</file>